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<sst xmlns="http://schemas.openxmlformats.org/spreadsheetml/2006/main" count="440" uniqueCount="210">
  <si>
    <t>№</t>
  </si>
  <si>
    <t>Ф.И.</t>
  </si>
  <si>
    <t>Группа</t>
  </si>
  <si>
    <t>Баллы 1 блок</t>
  </si>
  <si>
    <t>СУММА 2 блок</t>
  </si>
  <si>
    <t>СУММА</t>
  </si>
  <si>
    <t>лидер</t>
  </si>
  <si>
    <t>Рез-т</t>
  </si>
  <si>
    <t>К</t>
  </si>
  <si>
    <t xml:space="preserve"> Волков Егор</t>
  </si>
  <si>
    <t>М14</t>
  </si>
  <si>
    <t xml:space="preserve"> 00:16:59</t>
  </si>
  <si>
    <t xml:space="preserve"> 00:38:15</t>
  </si>
  <si>
    <t xml:space="preserve"> 00:39:47</t>
  </si>
  <si>
    <t>00:32:47</t>
  </si>
  <si>
    <t xml:space="preserve"> Щербаков Алексей</t>
  </si>
  <si>
    <t xml:space="preserve"> 00:17:08</t>
  </si>
  <si>
    <t>00:36:46</t>
  </si>
  <si>
    <t xml:space="preserve"> Желябин Констант</t>
  </si>
  <si>
    <t>М20</t>
  </si>
  <si>
    <t xml:space="preserve"> 01:09:32</t>
  </si>
  <si>
    <t xml:space="preserve"> 01:40:47</t>
  </si>
  <si>
    <t>00:51:48</t>
  </si>
  <si>
    <t xml:space="preserve"> Корнетова Вика</t>
  </si>
  <si>
    <t>Ж16</t>
  </si>
  <si>
    <t xml:space="preserve"> 00:27:34</t>
  </si>
  <si>
    <t xml:space="preserve"> 00:52:58</t>
  </si>
  <si>
    <t>00:33:07</t>
  </si>
  <si>
    <t xml:space="preserve"> Шкилев Алексей</t>
  </si>
  <si>
    <t>М16</t>
  </si>
  <si>
    <t xml:space="preserve"> Пронина Анастасия</t>
  </si>
  <si>
    <t>Ж18</t>
  </si>
  <si>
    <t xml:space="preserve"> 00:34:01</t>
  </si>
  <si>
    <t xml:space="preserve"> 00:41:32</t>
  </si>
  <si>
    <t>00:51:31</t>
  </si>
  <si>
    <t xml:space="preserve"> Романеев Андрей</t>
  </si>
  <si>
    <t>М18</t>
  </si>
  <si>
    <t xml:space="preserve"> 01:19:12</t>
  </si>
  <si>
    <t xml:space="preserve"> Желябин Антон</t>
  </si>
  <si>
    <t xml:space="preserve"> 00:33:09</t>
  </si>
  <si>
    <t xml:space="preserve"> 01:19:51</t>
  </si>
  <si>
    <t>00:52:02</t>
  </si>
  <si>
    <t xml:space="preserve"> Тулубаев Трофим </t>
  </si>
  <si>
    <t xml:space="preserve"> 00:18:47</t>
  </si>
  <si>
    <t xml:space="preserve"> 00:46:14</t>
  </si>
  <si>
    <t>00:38:33</t>
  </si>
  <si>
    <t xml:space="preserve"> Быкова Настя</t>
  </si>
  <si>
    <t>Ж14</t>
  </si>
  <si>
    <t xml:space="preserve"> 00:19:01</t>
  </si>
  <si>
    <t xml:space="preserve"> 00:44:26</t>
  </si>
  <si>
    <t>00:30:39</t>
  </si>
  <si>
    <t>00:32:06</t>
  </si>
  <si>
    <t xml:space="preserve"> Полицковая Софья</t>
  </si>
  <si>
    <t xml:space="preserve"> 00:19:12</t>
  </si>
  <si>
    <t xml:space="preserve"> 00:48:59</t>
  </si>
  <si>
    <t>00:33:11</t>
  </si>
  <si>
    <t xml:space="preserve"> Лысиков Юрий</t>
  </si>
  <si>
    <t xml:space="preserve"> 00:28:33</t>
  </si>
  <si>
    <t xml:space="preserve"> 00:29:23</t>
  </si>
  <si>
    <t xml:space="preserve"> 00:55:59</t>
  </si>
  <si>
    <t xml:space="preserve"> 00:57:28</t>
  </si>
  <si>
    <t xml:space="preserve"> Азизов Михаил</t>
  </si>
  <si>
    <t xml:space="preserve"> 00:30:23</t>
  </si>
  <si>
    <t xml:space="preserve"> 01:03:42</t>
  </si>
  <si>
    <t>00:36:22</t>
  </si>
  <si>
    <t>00:38:20</t>
  </si>
  <si>
    <t xml:space="preserve"> Гетманенко Кирилл</t>
  </si>
  <si>
    <t>01:25:43</t>
  </si>
  <si>
    <t xml:space="preserve"> 00:32:51</t>
  </si>
  <si>
    <t xml:space="preserve"> 00:58:29</t>
  </si>
  <si>
    <t>00:41:14</t>
  </si>
  <si>
    <t xml:space="preserve"> Калачева Елизав</t>
  </si>
  <si>
    <t xml:space="preserve"> 00:19:38</t>
  </si>
  <si>
    <t xml:space="preserve"> 00:51:26</t>
  </si>
  <si>
    <t>00:38:40</t>
  </si>
  <si>
    <t xml:space="preserve"> Орлова Маргарита</t>
  </si>
  <si>
    <t xml:space="preserve"> 00:58:01</t>
  </si>
  <si>
    <t>00:35:23</t>
  </si>
  <si>
    <t xml:space="preserve"> Тягнирядно Макс</t>
  </si>
  <si>
    <t xml:space="preserve"> 00:52:05</t>
  </si>
  <si>
    <t>00:40:45</t>
  </si>
  <si>
    <t xml:space="preserve"> Житлова Полина</t>
  </si>
  <si>
    <t xml:space="preserve"> 00:22:34</t>
  </si>
  <si>
    <t>00:41:20</t>
  </si>
  <si>
    <t xml:space="preserve"> Шакарян Дмитрий</t>
  </si>
  <si>
    <t xml:space="preserve"> 00:34:30</t>
  </si>
  <si>
    <t xml:space="preserve"> 01:13:50</t>
  </si>
  <si>
    <t>00:37:17</t>
  </si>
  <si>
    <t xml:space="preserve"> Сорокин Василий</t>
  </si>
  <si>
    <t xml:space="preserve"> 00:35:29</t>
  </si>
  <si>
    <t>00:48:01</t>
  </si>
  <si>
    <t xml:space="preserve"> Садомская Ксения</t>
  </si>
  <si>
    <t xml:space="preserve"> 00:59:00</t>
  </si>
  <si>
    <t>00:50:59</t>
  </si>
  <si>
    <t xml:space="preserve"> Степанов Артем</t>
  </si>
  <si>
    <t xml:space="preserve"> 00:50:55</t>
  </si>
  <si>
    <t>00:43:19</t>
  </si>
  <si>
    <t xml:space="preserve"> Горячев Максим</t>
  </si>
  <si>
    <t xml:space="preserve"> 01:15:31</t>
  </si>
  <si>
    <t>00:44:46</t>
  </si>
  <si>
    <t xml:space="preserve"> Чернышов Федор</t>
  </si>
  <si>
    <t xml:space="preserve"> 00:53:16</t>
  </si>
  <si>
    <t xml:space="preserve"> Муленко Софья</t>
  </si>
  <si>
    <t xml:space="preserve"> 01:27:41</t>
  </si>
  <si>
    <t xml:space="preserve"> Лысиков Ярослав</t>
  </si>
  <si>
    <t xml:space="preserve"> 00:24:12</t>
  </si>
  <si>
    <t xml:space="preserve"> 01:02:07</t>
  </si>
  <si>
    <t>00:40:47</t>
  </si>
  <si>
    <t xml:space="preserve"> Сазонова Елизав</t>
  </si>
  <si>
    <t xml:space="preserve"> 00:54:57</t>
  </si>
  <si>
    <t xml:space="preserve"> Федоров Федор</t>
  </si>
  <si>
    <t>01:01:52</t>
  </si>
  <si>
    <t>01:04:34</t>
  </si>
  <si>
    <t xml:space="preserve"> Тихонов Сергей</t>
  </si>
  <si>
    <t xml:space="preserve"> 00:44:11</t>
  </si>
  <si>
    <t xml:space="preserve"> 01:18:12</t>
  </si>
  <si>
    <t>00:37:29</t>
  </si>
  <si>
    <t xml:space="preserve"> Сорин Денис</t>
  </si>
  <si>
    <t xml:space="preserve"> 00:36:31</t>
  </si>
  <si>
    <t xml:space="preserve"> Лебедева Ангелина</t>
  </si>
  <si>
    <t xml:space="preserve"> 01:08:18</t>
  </si>
  <si>
    <t xml:space="preserve"> Зиновьев Артем</t>
  </si>
  <si>
    <t xml:space="preserve"> 01:04:16</t>
  </si>
  <si>
    <t xml:space="preserve"> Илларионов Егор</t>
  </si>
  <si>
    <t xml:space="preserve"> 00:31:21</t>
  </si>
  <si>
    <t xml:space="preserve"> Лукъянчиков Мих.</t>
  </si>
  <si>
    <t xml:space="preserve"> 00:24:28</t>
  </si>
  <si>
    <t xml:space="preserve"> 01:01:42</t>
  </si>
  <si>
    <t>01:04:27</t>
  </si>
  <si>
    <t xml:space="preserve"> Сазонов Василий</t>
  </si>
  <si>
    <t xml:space="preserve"> 00:53:31</t>
  </si>
  <si>
    <t xml:space="preserve"> Губанов Максим</t>
  </si>
  <si>
    <t xml:space="preserve"> 00:48:44</t>
  </si>
  <si>
    <t xml:space="preserve"> Головин Тимур</t>
  </si>
  <si>
    <t xml:space="preserve"> 00:45:19</t>
  </si>
  <si>
    <t xml:space="preserve"> 01:21:46</t>
  </si>
  <si>
    <t>00:55:10</t>
  </si>
  <si>
    <t xml:space="preserve"> Шайхутдинова Амира</t>
  </si>
  <si>
    <t xml:space="preserve"> Бабушкина Катя</t>
  </si>
  <si>
    <t xml:space="preserve"> 00:31:28</t>
  </si>
  <si>
    <t xml:space="preserve"> 01:24:43</t>
  </si>
  <si>
    <t>00:51:29</t>
  </si>
  <si>
    <t xml:space="preserve"> Тихов Андрей</t>
  </si>
  <si>
    <t>00:49:38</t>
  </si>
  <si>
    <t xml:space="preserve"> Муленко Леонид</t>
  </si>
  <si>
    <t>01:17:54</t>
  </si>
  <si>
    <t xml:space="preserve"> Данодин Леонид</t>
  </si>
  <si>
    <t xml:space="preserve"> 00:50:47</t>
  </si>
  <si>
    <t xml:space="preserve"> 01:27:18</t>
  </si>
  <si>
    <t>00:49:45</t>
  </si>
  <si>
    <t xml:space="preserve"> Луговской Егор</t>
  </si>
  <si>
    <t xml:space="preserve"> 00:51:51</t>
  </si>
  <si>
    <t xml:space="preserve"> Давыдов Артем</t>
  </si>
  <si>
    <t>00:48:05</t>
  </si>
  <si>
    <t xml:space="preserve"> Дорогавцев Дмитр</t>
  </si>
  <si>
    <t xml:space="preserve"> 00:28:32</t>
  </si>
  <si>
    <t xml:space="preserve"> 01:26:35</t>
  </si>
  <si>
    <t>01:22:28</t>
  </si>
  <si>
    <t xml:space="preserve"> Тихонов Юрий</t>
  </si>
  <si>
    <t>00:50:19</t>
  </si>
  <si>
    <t xml:space="preserve"> Гопоненко Дарья</t>
  </si>
  <si>
    <t xml:space="preserve"> 00:54:53</t>
  </si>
  <si>
    <t xml:space="preserve"> 01:24:07</t>
  </si>
  <si>
    <t>00:56:50</t>
  </si>
  <si>
    <t xml:space="preserve"> Руденко Александр</t>
  </si>
  <si>
    <t>00:51:22</t>
  </si>
  <si>
    <t xml:space="preserve"> Гамзов Илья</t>
  </si>
  <si>
    <t>01:02:40</t>
  </si>
  <si>
    <t xml:space="preserve"> Итрухин Дмитрий</t>
  </si>
  <si>
    <t xml:space="preserve"> 00:34:23</t>
  </si>
  <si>
    <t xml:space="preserve"> 01:18:21</t>
  </si>
  <si>
    <t>00:49:00</t>
  </si>
  <si>
    <t xml:space="preserve"> Козырев Григорий</t>
  </si>
  <si>
    <t>01:05:11</t>
  </si>
  <si>
    <t xml:space="preserve"> Ляпина Яна</t>
  </si>
  <si>
    <t>00:34:45</t>
  </si>
  <si>
    <t xml:space="preserve"> Синицких Иван</t>
  </si>
  <si>
    <t xml:space="preserve"> 00:33:54</t>
  </si>
  <si>
    <t xml:space="preserve"> 00:50:53</t>
  </si>
  <si>
    <t>01:01:56</t>
  </si>
  <si>
    <t xml:space="preserve"> Кулешов Артем</t>
  </si>
  <si>
    <t xml:space="preserve"> 00:23:14</t>
  </si>
  <si>
    <t xml:space="preserve"> 00:57:06</t>
  </si>
  <si>
    <t xml:space="preserve"> Канабеева Арина</t>
  </si>
  <si>
    <t xml:space="preserve"> 00:26:40</t>
  </si>
  <si>
    <t xml:space="preserve"> Кузьмин Егор</t>
  </si>
  <si>
    <t xml:space="preserve"> 00:39:10</t>
  </si>
  <si>
    <t xml:space="preserve"> Вобликова Анастасия</t>
  </si>
  <si>
    <t xml:space="preserve"> Балахонкин Егор</t>
  </si>
  <si>
    <t xml:space="preserve"> Бабушкин Илья</t>
  </si>
  <si>
    <t xml:space="preserve"> 01:01:14</t>
  </si>
  <si>
    <t xml:space="preserve"> Некипелов Артём</t>
  </si>
  <si>
    <t>00:52:15</t>
  </si>
  <si>
    <t xml:space="preserve"> Жолобов Егор</t>
  </si>
  <si>
    <t>00:51:49</t>
  </si>
  <si>
    <t xml:space="preserve"> Матвеев Денис</t>
  </si>
  <si>
    <t xml:space="preserve"> 00:38:23</t>
  </si>
  <si>
    <t xml:space="preserve"> 01:27:09</t>
  </si>
  <si>
    <t>01:04:23</t>
  </si>
  <si>
    <t xml:space="preserve"> Муравицкий Михаил</t>
  </si>
  <si>
    <t xml:space="preserve"> 00:59:48</t>
  </si>
  <si>
    <t xml:space="preserve"> Филипов Фёдор</t>
  </si>
  <si>
    <t xml:space="preserve"> 00:40:23</t>
  </si>
  <si>
    <t xml:space="preserve"> 02:05:40</t>
  </si>
  <si>
    <t>01:02:08</t>
  </si>
  <si>
    <t xml:space="preserve"> Берняев Артём</t>
  </si>
  <si>
    <t xml:space="preserve"> 00:36:00</t>
  </si>
  <si>
    <t>01:16:16</t>
  </si>
  <si>
    <t xml:space="preserve"> Софьин Захар</t>
  </si>
  <si>
    <t xml:space="preserve"> 00:36:19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</si>
</sst>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"/>
    <numFmt numFmtId="167" formatCode="HH:MM:SS"/>
    <numFmt numFmtId="168" formatCode="[HH]:MM:SS"/>
  </numFmts>
  <fonts count="4"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0" fillId="0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6" fontId="2" fillId="0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7" fontId="0" fillId="3" borderId="1" xfId="0" applyNumberFormat="1" applyFont="1" applyFill="1" applyBorder="1" applyAlignment="1">
      <alignment/>
    </xf>
    <xf numFmtId="166" fontId="0" fillId="3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7" fontId="0" fillId="2" borderId="0" xfId="0" applyNumberFormat="1" applyFill="1" applyAlignment="1">
      <alignment/>
    </xf>
    <xf numFmtId="168" fontId="0" fillId="2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164" fontId="0" fillId="2" borderId="1" xfId="0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4" fontId="0" fillId="0" borderId="1" xfId="0" applyFill="1" applyBorder="1" applyAlignment="1">
      <alignment/>
    </xf>
    <xf numFmtId="164" fontId="0" fillId="2" borderId="1" xfId="0" applyFont="1" applyFill="1" applyBorder="1" applyAlignment="1">
      <alignment/>
    </xf>
    <xf numFmtId="166" fontId="0" fillId="2" borderId="1" xfId="0" applyNumberForma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7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68"/>
  <sheetViews>
    <sheetView tabSelected="1" zoomScale="105" zoomScaleNormal="105" workbookViewId="0" topLeftCell="A1">
      <selection activeCell="P3" sqref="P3"/>
    </sheetView>
  </sheetViews>
  <sheetFormatPr defaultColWidth="12.57421875" defaultRowHeight="12.75"/>
  <cols>
    <col min="1" max="1" width="4.421875" style="1" customWidth="1"/>
    <col min="2" max="2" width="20.28125" style="2" customWidth="1"/>
    <col min="3" max="3" width="7.140625" style="1" customWidth="1"/>
    <col min="4" max="4" width="6.8515625" style="2" customWidth="1"/>
    <col min="5" max="5" width="1.1484375" style="3" customWidth="1"/>
    <col min="6" max="6" width="1.28515625" style="3" customWidth="1"/>
    <col min="7" max="7" width="5.28125" style="3" customWidth="1"/>
    <col min="8" max="8" width="1.1484375" style="3" customWidth="1"/>
    <col min="9" max="9" width="1.28515625" style="3" customWidth="1"/>
    <col min="10" max="10" width="5.8515625" style="3" customWidth="1"/>
    <col min="11" max="11" width="1.1484375" style="3" customWidth="1"/>
    <col min="12" max="12" width="1.28515625" style="3" customWidth="1"/>
    <col min="13" max="13" width="4.57421875" style="3" customWidth="1"/>
    <col min="14" max="14" width="1.1484375" style="3" customWidth="1"/>
    <col min="15" max="15" width="1.57421875" style="3" customWidth="1"/>
    <col min="16" max="16" width="5.140625" style="3" customWidth="1"/>
    <col min="17" max="18" width="1.421875" style="2" customWidth="1"/>
    <col min="19" max="19" width="5.28125" style="2" customWidth="1"/>
    <col min="20" max="20" width="1.1484375" style="2" customWidth="1"/>
    <col min="21" max="21" width="1.28515625" style="2" customWidth="1"/>
    <col min="22" max="22" width="5.57421875" style="2" customWidth="1"/>
    <col min="23" max="24" width="1.28515625" style="2" customWidth="1"/>
    <col min="25" max="25" width="6.00390625" style="2" customWidth="1"/>
    <col min="26" max="26" width="1.28515625" style="2" customWidth="1"/>
    <col min="27" max="27" width="1.57421875" style="2" customWidth="1"/>
    <col min="28" max="28" width="5.8515625" style="4" customWidth="1"/>
    <col min="29" max="30" width="1.28515625" style="2" customWidth="1"/>
    <col min="31" max="31" width="5.421875" style="4" customWidth="1"/>
    <col min="32" max="33" width="1.28515625" style="2" customWidth="1"/>
    <col min="34" max="34" width="5.7109375" style="4" customWidth="1"/>
    <col min="35" max="36" width="1.28515625" style="2" customWidth="1"/>
    <col min="37" max="37" width="5.57421875" style="4" customWidth="1"/>
    <col min="38" max="39" width="1.28515625" style="3" customWidth="1"/>
    <col min="40" max="40" width="5.57421875" style="5" customWidth="1"/>
    <col min="41" max="41" width="2.57421875" style="3" customWidth="1"/>
    <col min="42" max="42" width="2.28125" style="3" customWidth="1"/>
    <col min="43" max="43" width="6.00390625" style="5" customWidth="1"/>
    <col min="44" max="44" width="7.140625" style="2" customWidth="1"/>
    <col min="45" max="45" width="7.421875" style="2" customWidth="1"/>
    <col min="46" max="254" width="11.57421875" style="2" customWidth="1"/>
    <col min="255" max="16384" width="11.57421875" style="0" customWidth="1"/>
  </cols>
  <sheetData>
    <row r="1" spans="1:45" s="1" customFormat="1" ht="12.75" customHeight="1">
      <c r="A1" s="6" t="s">
        <v>0</v>
      </c>
      <c r="B1" s="6" t="s">
        <v>1</v>
      </c>
      <c r="C1" s="6" t="s">
        <v>2</v>
      </c>
      <c r="D1" s="7" t="s">
        <v>3</v>
      </c>
      <c r="E1" s="8">
        <v>44683</v>
      </c>
      <c r="F1" s="8"/>
      <c r="G1" s="8"/>
      <c r="H1" s="8">
        <v>44684</v>
      </c>
      <c r="I1" s="8"/>
      <c r="J1" s="8"/>
      <c r="K1" s="8">
        <v>44685</v>
      </c>
      <c r="L1" s="8"/>
      <c r="M1" s="8"/>
      <c r="N1" s="8">
        <v>44686</v>
      </c>
      <c r="O1" s="8"/>
      <c r="P1" s="8"/>
      <c r="Q1" s="9">
        <v>44690</v>
      </c>
      <c r="R1" s="9"/>
      <c r="S1" s="9"/>
      <c r="T1" s="9">
        <v>44691</v>
      </c>
      <c r="U1" s="9"/>
      <c r="V1" s="9"/>
      <c r="W1" s="9">
        <v>44703</v>
      </c>
      <c r="X1" s="9"/>
      <c r="Y1" s="9"/>
      <c r="Z1" s="9">
        <v>44723</v>
      </c>
      <c r="AA1" s="9"/>
      <c r="AB1" s="9"/>
      <c r="AC1" s="9">
        <v>44724</v>
      </c>
      <c r="AD1" s="9"/>
      <c r="AE1" s="9"/>
      <c r="AF1" s="9">
        <v>44730</v>
      </c>
      <c r="AG1" s="9"/>
      <c r="AH1" s="9"/>
      <c r="AI1" s="9">
        <v>44731</v>
      </c>
      <c r="AJ1" s="9"/>
      <c r="AK1" s="9"/>
      <c r="AL1" s="8">
        <v>44736</v>
      </c>
      <c r="AM1" s="8"/>
      <c r="AN1" s="8"/>
      <c r="AO1" s="8">
        <v>44737</v>
      </c>
      <c r="AP1" s="8"/>
      <c r="AQ1" s="8"/>
      <c r="AR1" s="10" t="s">
        <v>4</v>
      </c>
      <c r="AS1" s="11" t="s">
        <v>5</v>
      </c>
    </row>
    <row r="2" spans="1:45" ht="12.75">
      <c r="A2" s="6"/>
      <c r="B2" s="6"/>
      <c r="C2" s="6"/>
      <c r="D2" s="7"/>
      <c r="E2" s="12" t="s">
        <v>6</v>
      </c>
      <c r="F2" s="12" t="s">
        <v>7</v>
      </c>
      <c r="G2" s="12" t="s">
        <v>8</v>
      </c>
      <c r="H2" s="12" t="s">
        <v>6</v>
      </c>
      <c r="I2" s="12" t="s">
        <v>7</v>
      </c>
      <c r="J2" s="12" t="s">
        <v>8</v>
      </c>
      <c r="K2" s="12" t="s">
        <v>6</v>
      </c>
      <c r="L2" s="12" t="s">
        <v>7</v>
      </c>
      <c r="M2" s="12" t="s">
        <v>8</v>
      </c>
      <c r="N2" s="12" t="s">
        <v>6</v>
      </c>
      <c r="O2" s="12" t="s">
        <v>7</v>
      </c>
      <c r="P2" s="12" t="s">
        <v>8</v>
      </c>
      <c r="Q2" s="6" t="s">
        <v>6</v>
      </c>
      <c r="R2" s="6" t="s">
        <v>7</v>
      </c>
      <c r="S2" s="6" t="s">
        <v>8</v>
      </c>
      <c r="T2" s="6" t="s">
        <v>6</v>
      </c>
      <c r="U2" s="6" t="s">
        <v>7</v>
      </c>
      <c r="V2" s="6" t="s">
        <v>8</v>
      </c>
      <c r="W2" s="6" t="s">
        <v>6</v>
      </c>
      <c r="X2" s="6" t="s">
        <v>7</v>
      </c>
      <c r="Y2" s="6" t="s">
        <v>8</v>
      </c>
      <c r="Z2" s="6" t="s">
        <v>6</v>
      </c>
      <c r="AA2" s="6" t="s">
        <v>7</v>
      </c>
      <c r="AB2" s="6" t="s">
        <v>8</v>
      </c>
      <c r="AC2" s="6" t="s">
        <v>6</v>
      </c>
      <c r="AD2" s="6" t="s">
        <v>7</v>
      </c>
      <c r="AE2" s="6" t="s">
        <v>8</v>
      </c>
      <c r="AF2" s="6" t="s">
        <v>6</v>
      </c>
      <c r="AG2" s="6" t="s">
        <v>7</v>
      </c>
      <c r="AH2" s="6" t="s">
        <v>8</v>
      </c>
      <c r="AI2" s="6" t="s">
        <v>6</v>
      </c>
      <c r="AJ2" s="6" t="s">
        <v>7</v>
      </c>
      <c r="AK2" s="6" t="s">
        <v>8</v>
      </c>
      <c r="AL2" s="12" t="s">
        <v>6</v>
      </c>
      <c r="AM2" s="12" t="s">
        <v>7</v>
      </c>
      <c r="AN2" s="12" t="s">
        <v>8</v>
      </c>
      <c r="AO2" s="12" t="s">
        <v>6</v>
      </c>
      <c r="AP2" s="12" t="s">
        <v>7</v>
      </c>
      <c r="AQ2" s="12" t="s">
        <v>8</v>
      </c>
      <c r="AR2" s="10"/>
      <c r="AS2" s="10"/>
    </row>
    <row r="3" spans="1:45" ht="12.75">
      <c r="A3" s="6">
        <v>1</v>
      </c>
      <c r="B3" s="13" t="s">
        <v>9</v>
      </c>
      <c r="C3" s="6" t="s">
        <v>10</v>
      </c>
      <c r="D3" s="14">
        <v>434.8</v>
      </c>
      <c r="E3" s="15">
        <v>0.005671296296296297</v>
      </c>
      <c r="F3" s="15">
        <v>0.006736111111111111</v>
      </c>
      <c r="G3" s="16">
        <f>E3/F3*120</f>
        <v>101.03092783505154</v>
      </c>
      <c r="H3" s="15">
        <v>0.006238425925925926</v>
      </c>
      <c r="I3" s="15">
        <v>0.007442129629629629</v>
      </c>
      <c r="J3" s="16">
        <f>H3/I3*120</f>
        <v>100.59097978227061</v>
      </c>
      <c r="K3" s="15">
        <v>0.013541666666666667</v>
      </c>
      <c r="L3" s="15">
        <v>0.01915509259259259</v>
      </c>
      <c r="M3" s="17">
        <f>K3/L3*120</f>
        <v>84.83383685800605</v>
      </c>
      <c r="N3" s="15">
        <v>0.017858796296296296</v>
      </c>
      <c r="O3" s="15">
        <v>0.026643518518518518</v>
      </c>
      <c r="P3" s="17">
        <f>N3/O3*120</f>
        <v>80.4344048653345</v>
      </c>
      <c r="Q3" s="13" t="s">
        <v>11</v>
      </c>
      <c r="R3" s="13" t="s">
        <v>11</v>
      </c>
      <c r="S3" s="14">
        <f>Q3/R3*100</f>
        <v>100</v>
      </c>
      <c r="T3" s="13" t="s">
        <v>12</v>
      </c>
      <c r="U3" s="13" t="s">
        <v>13</v>
      </c>
      <c r="V3" s="18">
        <f>T3/U3*100</f>
        <v>96.14578969417678</v>
      </c>
      <c r="W3" s="2" t="s">
        <v>14</v>
      </c>
      <c r="X3" s="2" t="s">
        <v>14</v>
      </c>
      <c r="Y3" s="14">
        <f>W3/X3*100</f>
        <v>100</v>
      </c>
      <c r="Z3" s="19">
        <v>0.015277777777777777</v>
      </c>
      <c r="AA3" s="19">
        <v>0.01945601851851852</v>
      </c>
      <c r="AB3" s="20">
        <f>Z3/AA3*118</f>
        <v>92.65913146936347</v>
      </c>
      <c r="AC3" s="19">
        <v>0.02409722222222222</v>
      </c>
      <c r="AD3" s="19">
        <v>0.03217592592592593</v>
      </c>
      <c r="AE3" s="20">
        <f>AC3/AD3*118</f>
        <v>88.37266187050359</v>
      </c>
      <c r="AF3" s="19">
        <v>0.025925925925925925</v>
      </c>
      <c r="AG3" s="19">
        <v>0.029976851851851852</v>
      </c>
      <c r="AH3" s="21">
        <f>AF3/AG3*118</f>
        <v>102.05405405405405</v>
      </c>
      <c r="AI3" s="19">
        <v>0.010648148148148148</v>
      </c>
      <c r="AJ3" s="19">
        <v>0.01238425925925926</v>
      </c>
      <c r="AK3" s="21">
        <f>AI3/AJ3*118</f>
        <v>101.45794392523365</v>
      </c>
      <c r="AL3" s="15"/>
      <c r="AM3" s="15"/>
      <c r="AN3" s="17"/>
      <c r="AO3" s="15">
        <v>0.02480324074074074</v>
      </c>
      <c r="AP3" s="15">
        <v>0.029386574074074075</v>
      </c>
      <c r="AQ3" s="17">
        <f>AO3/AP3*110</f>
        <v>92.84363922804253</v>
      </c>
      <c r="AR3" s="14">
        <f>Y3+G3+AK3+AH3+S3+J3</f>
        <v>605.1339055966098</v>
      </c>
      <c r="AS3" s="14">
        <f>D3+AR3</f>
        <v>1039.9339055966097</v>
      </c>
    </row>
    <row r="4" spans="1:45" ht="12.75">
      <c r="A4" s="6">
        <v>2</v>
      </c>
      <c r="B4" s="13" t="s">
        <v>15</v>
      </c>
      <c r="C4" s="6" t="s">
        <v>10</v>
      </c>
      <c r="D4" s="22">
        <v>447.2</v>
      </c>
      <c r="E4" s="15">
        <v>0.005671296296296297</v>
      </c>
      <c r="F4" s="23">
        <v>0.007662037037037037</v>
      </c>
      <c r="G4" s="17">
        <f>E4/F4*120</f>
        <v>88.82175226586104</v>
      </c>
      <c r="H4" s="15">
        <v>0.006238425925925926</v>
      </c>
      <c r="I4" s="15">
        <v>0.007615740740740741</v>
      </c>
      <c r="J4" s="16">
        <f>H4/I4*120</f>
        <v>98.29787234042553</v>
      </c>
      <c r="K4" s="15">
        <v>0.013541666666666667</v>
      </c>
      <c r="L4" s="15">
        <v>0.028229166666666666</v>
      </c>
      <c r="M4" s="17">
        <f>K4/L4*120</f>
        <v>57.564575645756456</v>
      </c>
      <c r="N4" s="15">
        <v>0.017858796296296296</v>
      </c>
      <c r="O4" s="24">
        <v>0.02409722222222222</v>
      </c>
      <c r="P4" s="16">
        <f>N4/O4*120</f>
        <v>88.93371757925071</v>
      </c>
      <c r="Q4" s="13" t="s">
        <v>11</v>
      </c>
      <c r="R4" s="13" t="s">
        <v>16</v>
      </c>
      <c r="S4" s="14">
        <f>Q4/R4*100</f>
        <v>99.12451361867703</v>
      </c>
      <c r="T4" s="13" t="s">
        <v>12</v>
      </c>
      <c r="U4" s="13" t="s">
        <v>12</v>
      </c>
      <c r="V4" s="14">
        <f>T4/U4*100</f>
        <v>100</v>
      </c>
      <c r="W4" s="2" t="s">
        <v>14</v>
      </c>
      <c r="X4" s="2" t="s">
        <v>17</v>
      </c>
      <c r="Y4" s="18">
        <f>W4/X4*100</f>
        <v>89.16591115140527</v>
      </c>
      <c r="Z4" s="25">
        <v>0.027233796296296298</v>
      </c>
      <c r="AA4" s="25">
        <v>0.028645833333333332</v>
      </c>
      <c r="AB4" s="18">
        <f>Z4/AA4*100</f>
        <v>95.07070707070709</v>
      </c>
      <c r="AC4" s="25">
        <v>0.02241898148148148</v>
      </c>
      <c r="AD4" s="25">
        <v>0.025868055555555554</v>
      </c>
      <c r="AE4" s="18">
        <f>AC4/AD4*100</f>
        <v>86.66666666666667</v>
      </c>
      <c r="AF4" s="25">
        <v>0.026712962962962963</v>
      </c>
      <c r="AG4" s="25">
        <v>0.026712962962962963</v>
      </c>
      <c r="AH4" s="14">
        <f>AF4/AG4*100</f>
        <v>100</v>
      </c>
      <c r="AI4" s="25">
        <v>0.020462962962962964</v>
      </c>
      <c r="AJ4" s="25">
        <v>0.020462962962962964</v>
      </c>
      <c r="AK4" s="14">
        <f>AI4/AJ4*100</f>
        <v>100</v>
      </c>
      <c r="AL4" s="15">
        <v>0.010162037037037037</v>
      </c>
      <c r="AM4" s="15">
        <v>0.013703703703703704</v>
      </c>
      <c r="AN4" s="17">
        <f>AL4/AM4*110</f>
        <v>81.57094594594595</v>
      </c>
      <c r="AO4" s="26"/>
      <c r="AP4" s="26"/>
      <c r="AQ4" s="17"/>
      <c r="AR4" s="14">
        <f>V4+P4+AK4+AH4+S4+J4</f>
        <v>586.3561035383533</v>
      </c>
      <c r="AS4" s="14">
        <f>D4+AR4</f>
        <v>1033.5561035383532</v>
      </c>
    </row>
    <row r="5" spans="1:45" ht="12.75">
      <c r="A5" s="6">
        <v>3</v>
      </c>
      <c r="B5" s="13" t="s">
        <v>18</v>
      </c>
      <c r="C5" s="6" t="s">
        <v>19</v>
      </c>
      <c r="D5" s="22">
        <v>403.6</v>
      </c>
      <c r="E5" s="27">
        <v>0.008275462962962964</v>
      </c>
      <c r="F5" s="27">
        <v>0.011967592592592592</v>
      </c>
      <c r="G5" s="17">
        <f>E5/F5*120</f>
        <v>82.97872340425532</v>
      </c>
      <c r="H5" s="15">
        <v>0.008680555555555556</v>
      </c>
      <c r="I5" s="15">
        <v>0.01087962962962963</v>
      </c>
      <c r="J5" s="16">
        <f>H5/I5*120</f>
        <v>95.74468085106383</v>
      </c>
      <c r="K5" s="15">
        <v>0.02113425925925926</v>
      </c>
      <c r="L5" s="27">
        <v>0.03186342592592593</v>
      </c>
      <c r="M5" s="17">
        <f>K5/L5*120</f>
        <v>79.5931710860879</v>
      </c>
      <c r="N5" s="15">
        <v>0.03798611111111111</v>
      </c>
      <c r="O5" s="15">
        <v>0.04984953703703704</v>
      </c>
      <c r="P5" s="17">
        <f>N5/O5*120</f>
        <v>91.44183886696075</v>
      </c>
      <c r="Q5" s="28"/>
      <c r="R5" s="28"/>
      <c r="S5" s="14"/>
      <c r="T5" s="13" t="s">
        <v>20</v>
      </c>
      <c r="U5" s="13" t="s">
        <v>21</v>
      </c>
      <c r="V5" s="18">
        <f>T5/U5*100</f>
        <v>68.99288903588557</v>
      </c>
      <c r="W5" s="2" t="s">
        <v>22</v>
      </c>
      <c r="X5" s="2" t="s">
        <v>22</v>
      </c>
      <c r="Y5" s="14">
        <f>W5/X5*100</f>
        <v>100</v>
      </c>
      <c r="Z5" s="25">
        <v>0.04255787037037037</v>
      </c>
      <c r="AA5" s="25">
        <v>0.04255787037037037</v>
      </c>
      <c r="AB5" s="14">
        <f>Z5/AA5*100</f>
        <v>100</v>
      </c>
      <c r="AC5" s="25">
        <v>0.031712962962962964</v>
      </c>
      <c r="AD5" s="25">
        <v>0.032997685185185185</v>
      </c>
      <c r="AE5" s="14">
        <f>AC5/AD5*100</f>
        <v>96.10662925289373</v>
      </c>
      <c r="AF5" s="25">
        <v>0.027858796296296295</v>
      </c>
      <c r="AG5" s="25">
        <v>0.03311342592592593</v>
      </c>
      <c r="AH5" s="18">
        <f>AF5/AG5*100</f>
        <v>84.13142257951765</v>
      </c>
      <c r="AI5" s="25">
        <v>0.02849537037037037</v>
      </c>
      <c r="AJ5" s="25">
        <v>0.029780092592592594</v>
      </c>
      <c r="AK5" s="14">
        <f>AI5/AJ5*100</f>
        <v>95.68596968519238</v>
      </c>
      <c r="AL5" s="15">
        <v>0.013483796296296296</v>
      </c>
      <c r="AM5" s="15">
        <v>0.015069444444444444</v>
      </c>
      <c r="AN5" s="16">
        <f>AL5/AM5*110</f>
        <v>98.42549923195084</v>
      </c>
      <c r="AO5" s="15">
        <v>0.049212962962962965</v>
      </c>
      <c r="AP5" s="15">
        <v>0.05886574074074074</v>
      </c>
      <c r="AQ5" s="17">
        <f>AO5/AP5*110</f>
        <v>91.96224931183642</v>
      </c>
      <c r="AR5" s="14">
        <f>AK5+AB5+AN5+Y5+AE5+J5</f>
        <v>585.9627790211007</v>
      </c>
      <c r="AS5" s="14">
        <f>D5+AR5</f>
        <v>989.5627790211007</v>
      </c>
    </row>
    <row r="6" spans="1:45" ht="12.75">
      <c r="A6" s="6">
        <v>4</v>
      </c>
      <c r="B6" s="13" t="s">
        <v>23</v>
      </c>
      <c r="C6" s="6" t="s">
        <v>24</v>
      </c>
      <c r="D6" s="22">
        <v>371.3</v>
      </c>
      <c r="E6" s="15">
        <v>0.007071759259259259</v>
      </c>
      <c r="F6" s="15">
        <v>0.009155092592592593</v>
      </c>
      <c r="G6" s="17">
        <f>E6/F6*120</f>
        <v>92.69279393173198</v>
      </c>
      <c r="H6" s="15">
        <v>0.008564814814814815</v>
      </c>
      <c r="I6" s="15">
        <v>0.00980324074074074</v>
      </c>
      <c r="J6" s="16">
        <f>H6/I6*120</f>
        <v>104.84061393152302</v>
      </c>
      <c r="K6" s="15">
        <v>0.01730324074074074</v>
      </c>
      <c r="L6" s="15">
        <v>0.02462962962962963</v>
      </c>
      <c r="M6" s="17">
        <f>K6/L6*120</f>
        <v>84.30451127819549</v>
      </c>
      <c r="N6" s="15">
        <v>0.029444444444444443</v>
      </c>
      <c r="O6" s="15">
        <v>0.04119212962962963</v>
      </c>
      <c r="P6" s="17">
        <f>N6/O6*120</f>
        <v>85.77690362461365</v>
      </c>
      <c r="Q6" s="13" t="s">
        <v>25</v>
      </c>
      <c r="R6" s="13" t="s">
        <v>25</v>
      </c>
      <c r="S6" s="14">
        <f>Q6/R6*100</f>
        <v>100</v>
      </c>
      <c r="T6" s="13" t="s">
        <v>26</v>
      </c>
      <c r="U6" s="13" t="s">
        <v>26</v>
      </c>
      <c r="V6" s="14">
        <f>T6/U6*100</f>
        <v>100</v>
      </c>
      <c r="W6" s="2" t="s">
        <v>27</v>
      </c>
      <c r="X6" s="2" t="s">
        <v>27</v>
      </c>
      <c r="Y6" s="14">
        <f>W6/X6*100</f>
        <v>100</v>
      </c>
      <c r="Z6" s="25">
        <v>0.032824074074074075</v>
      </c>
      <c r="AA6" s="25">
        <v>0.032824074074074075</v>
      </c>
      <c r="AB6" s="14">
        <f>Z6/AA6*100</f>
        <v>100</v>
      </c>
      <c r="AC6" s="25">
        <v>0.02533564814814815</v>
      </c>
      <c r="AD6" s="25">
        <v>0.02533564814814815</v>
      </c>
      <c r="AE6" s="18">
        <f>AC6/AD6*100</f>
        <v>100</v>
      </c>
      <c r="AF6" s="25">
        <v>0.025405092592592594</v>
      </c>
      <c r="AG6" s="25">
        <v>0.025405092592592594</v>
      </c>
      <c r="AH6" s="18">
        <f>AF6/AG6*100</f>
        <v>100</v>
      </c>
      <c r="AI6" s="25">
        <v>0.025138888888888888</v>
      </c>
      <c r="AJ6" s="25">
        <v>0.025138888888888888</v>
      </c>
      <c r="AK6" s="18">
        <f>AI6/AJ6*100</f>
        <v>100</v>
      </c>
      <c r="AL6" s="15">
        <v>0.011261574074074075</v>
      </c>
      <c r="AM6" s="15">
        <v>0.011261574074074075</v>
      </c>
      <c r="AN6" s="16">
        <f>AL6/AM6*110</f>
        <v>110</v>
      </c>
      <c r="AO6" s="15">
        <v>0.0446875</v>
      </c>
      <c r="AP6" s="15">
        <v>0.04917824074074074</v>
      </c>
      <c r="AQ6" s="17">
        <f>AO6/AP6*110</f>
        <v>99.95528359614028</v>
      </c>
      <c r="AR6" s="14">
        <f>AN6+J6+S6+V6+Y6+AB6</f>
        <v>614.840613931523</v>
      </c>
      <c r="AS6" s="14">
        <f>D6+AR6</f>
        <v>986.1406139315229</v>
      </c>
    </row>
    <row r="7" spans="1:45" ht="12.75">
      <c r="A7" s="6">
        <v>5</v>
      </c>
      <c r="B7" s="13" t="s">
        <v>28</v>
      </c>
      <c r="C7" s="6" t="s">
        <v>29</v>
      </c>
      <c r="D7" s="22">
        <v>401.5</v>
      </c>
      <c r="E7" s="15">
        <v>0.007974537037037037</v>
      </c>
      <c r="F7" s="15">
        <v>0.010023148148148147</v>
      </c>
      <c r="G7" s="16">
        <f>E7/F7*120</f>
        <v>95.47344110854505</v>
      </c>
      <c r="H7" s="15">
        <v>0.007766203703703704</v>
      </c>
      <c r="I7" s="27">
        <v>0.008645833333333333</v>
      </c>
      <c r="J7" s="16">
        <f>H7/I7*120</f>
        <v>107.79116465863454</v>
      </c>
      <c r="K7" s="15">
        <v>0.019756944444444445</v>
      </c>
      <c r="L7" s="27">
        <v>0.025231481481481483</v>
      </c>
      <c r="M7" s="16">
        <f>K7/L7*120</f>
        <v>93.96330275229357</v>
      </c>
      <c r="N7" s="15">
        <v>0.03325231481481482</v>
      </c>
      <c r="O7" s="27">
        <v>0.04553240740740741</v>
      </c>
      <c r="P7" s="16">
        <f>N7/O7*120</f>
        <v>87.6359938993391</v>
      </c>
      <c r="Q7" s="29"/>
      <c r="R7" s="29"/>
      <c r="S7" s="14"/>
      <c r="T7" s="29"/>
      <c r="U7" s="29"/>
      <c r="V7" s="14"/>
      <c r="W7" s="29"/>
      <c r="X7" s="29"/>
      <c r="Y7" s="14"/>
      <c r="Z7" s="25">
        <v>0.04255787037037037</v>
      </c>
      <c r="AA7" s="25">
        <v>0.05408564814814815</v>
      </c>
      <c r="AB7" s="18">
        <f>Z7/AA7*100</f>
        <v>78.68606890648407</v>
      </c>
      <c r="AC7" s="25">
        <v>0.026863425925925926</v>
      </c>
      <c r="AD7" s="25">
        <v>0.02914351851851852</v>
      </c>
      <c r="AE7" s="14">
        <f>AC7/AD7*100</f>
        <v>92.17633042096902</v>
      </c>
      <c r="AF7" s="25">
        <v>0.027858796296296295</v>
      </c>
      <c r="AG7" s="25">
        <v>0.03690972222222222</v>
      </c>
      <c r="AH7" s="18">
        <f>AF7/AG7*100</f>
        <v>75.47820633427406</v>
      </c>
      <c r="AI7" s="25">
        <v>0.02849537037037037</v>
      </c>
      <c r="AJ7" s="25">
        <v>0.036412037037037034</v>
      </c>
      <c r="AK7" s="18">
        <f>AI7/AJ7*100</f>
        <v>78.2581055308328</v>
      </c>
      <c r="AL7" s="15">
        <v>0.010162037037037037</v>
      </c>
      <c r="AM7" s="15">
        <v>0.02039351851851852</v>
      </c>
      <c r="AN7" s="17">
        <f>AL7/AM7*110</f>
        <v>54.812712826333716</v>
      </c>
      <c r="AO7" s="15">
        <v>0.036284722222222225</v>
      </c>
      <c r="AP7" s="15">
        <v>0.04136574074074074</v>
      </c>
      <c r="AQ7" s="16">
        <f>AO7/AP7*110</f>
        <v>96.48852825965307</v>
      </c>
      <c r="AR7" s="14">
        <f>M7+J7+G7+AQ7+AE7+P7</f>
        <v>573.5287610994343</v>
      </c>
      <c r="AS7" s="14">
        <f>D7+AR7</f>
        <v>975.0287610994343</v>
      </c>
    </row>
    <row r="8" spans="1:45" ht="12.75">
      <c r="A8" s="6">
        <v>6</v>
      </c>
      <c r="B8" s="13" t="s">
        <v>30</v>
      </c>
      <c r="C8" s="6" t="s">
        <v>31</v>
      </c>
      <c r="D8" s="22">
        <v>405</v>
      </c>
      <c r="E8" s="30"/>
      <c r="F8" s="30"/>
      <c r="G8" s="16"/>
      <c r="H8" s="27"/>
      <c r="I8" s="27"/>
      <c r="J8" s="31"/>
      <c r="K8" s="30"/>
      <c r="L8" s="30"/>
      <c r="M8" s="16"/>
      <c r="N8" s="27"/>
      <c r="O8" s="27"/>
      <c r="P8" s="31"/>
      <c r="Q8" s="13" t="s">
        <v>32</v>
      </c>
      <c r="R8" s="13" t="s">
        <v>33</v>
      </c>
      <c r="S8" s="14">
        <f>Q8/R8*100</f>
        <v>81.90208667736756</v>
      </c>
      <c r="T8" s="28"/>
      <c r="U8" s="28"/>
      <c r="V8" s="14"/>
      <c r="W8" s="2" t="s">
        <v>34</v>
      </c>
      <c r="X8" s="2" t="s">
        <v>34</v>
      </c>
      <c r="Y8" s="14">
        <f>W8/X8*100</f>
        <v>100</v>
      </c>
      <c r="Z8" s="19">
        <v>0.02574074074074074</v>
      </c>
      <c r="AA8" s="19">
        <v>0.04476851851851852</v>
      </c>
      <c r="AB8" s="20">
        <f>Z8/AA8*118</f>
        <v>67.846949327818</v>
      </c>
      <c r="AC8" s="19">
        <v>0.03982638888888889</v>
      </c>
      <c r="AD8" s="19">
        <v>0.05929398148148148</v>
      </c>
      <c r="AE8" s="21">
        <f>AC8/AD8*118</f>
        <v>79.25785672457545</v>
      </c>
      <c r="AF8" s="19">
        <v>0.033819444444444444</v>
      </c>
      <c r="AG8" s="19">
        <v>0.04590277777777778</v>
      </c>
      <c r="AH8" s="21">
        <f>AF8/AG8*118</f>
        <v>86.93797276853252</v>
      </c>
      <c r="AI8" s="19">
        <v>0.013680555555555555</v>
      </c>
      <c r="AJ8" s="19">
        <v>0.023229166666666665</v>
      </c>
      <c r="AK8" s="20">
        <f>AI8/AJ8*118</f>
        <v>69.49476831091181</v>
      </c>
      <c r="AL8" s="15">
        <v>0.014212962962962964</v>
      </c>
      <c r="AM8" s="15">
        <v>0.01597222222222222</v>
      </c>
      <c r="AN8" s="16">
        <f>AL8/AM8*110</f>
        <v>97.88405797101451</v>
      </c>
      <c r="AO8" s="15">
        <v>0.05655092592592593</v>
      </c>
      <c r="AP8" s="15">
        <v>0.05886574074074074</v>
      </c>
      <c r="AQ8" s="16">
        <f>AO8/AP8*110</f>
        <v>105.67440031458908</v>
      </c>
      <c r="AR8" s="14">
        <f>AH8+AQ8+S8+AN8+AE8+Y8</f>
        <v>551.6563744560791</v>
      </c>
      <c r="AS8" s="14">
        <f>D8+AR8</f>
        <v>956.6563744560791</v>
      </c>
    </row>
    <row r="9" spans="1:45" ht="12.75">
      <c r="A9" s="6">
        <v>7</v>
      </c>
      <c r="B9" s="13" t="s">
        <v>35</v>
      </c>
      <c r="C9" s="6" t="s">
        <v>36</v>
      </c>
      <c r="D9" s="22">
        <v>381.3</v>
      </c>
      <c r="E9" s="27">
        <v>0.008703703703703703</v>
      </c>
      <c r="F9" s="27">
        <v>0.010150462962962964</v>
      </c>
      <c r="G9" s="16">
        <f>E9/F9*120</f>
        <v>102.89623717217786</v>
      </c>
      <c r="H9" s="15">
        <v>0.009108796296296297</v>
      </c>
      <c r="I9" s="15">
        <v>0.010474537037037037</v>
      </c>
      <c r="J9" s="16">
        <f>H9/I9*120</f>
        <v>104.353591160221</v>
      </c>
      <c r="K9" s="15">
        <v>0.022974537037037036</v>
      </c>
      <c r="L9" s="27">
        <v>0.03931712962962963</v>
      </c>
      <c r="M9" s="17">
        <f>K9/L9*120</f>
        <v>70.12069473064469</v>
      </c>
      <c r="N9" s="15">
        <v>0.04346064814814815</v>
      </c>
      <c r="O9" s="15">
        <v>0.05724537037037037</v>
      </c>
      <c r="P9" s="16">
        <f>N9/O9*120</f>
        <v>91.10392236150425</v>
      </c>
      <c r="Q9" s="28"/>
      <c r="R9" s="28"/>
      <c r="S9" s="14"/>
      <c r="T9" s="13" t="s">
        <v>20</v>
      </c>
      <c r="U9" s="13" t="s">
        <v>37</v>
      </c>
      <c r="V9" s="18">
        <f>T9/U9*100</f>
        <v>87.79461279461279</v>
      </c>
      <c r="W9" s="13"/>
      <c r="X9" s="13"/>
      <c r="Y9" s="14"/>
      <c r="Z9" s="25"/>
      <c r="AA9" s="25"/>
      <c r="AB9" s="18"/>
      <c r="AC9" s="25"/>
      <c r="AD9" s="28"/>
      <c r="AE9" s="18"/>
      <c r="AF9" s="25">
        <v>0.027858796296296295</v>
      </c>
      <c r="AG9" s="25">
        <v>0.03903935185185185</v>
      </c>
      <c r="AH9" s="18">
        <f>AF9/AG9*100</f>
        <v>71.36080640379484</v>
      </c>
      <c r="AI9" s="25">
        <v>0.02849537037037037</v>
      </c>
      <c r="AJ9" s="25">
        <v>0.03239583333333333</v>
      </c>
      <c r="AK9" s="14">
        <f>AI9/AJ9*100</f>
        <v>87.95998570918185</v>
      </c>
      <c r="AL9" s="15">
        <v>0.01207175925925926</v>
      </c>
      <c r="AM9" s="15">
        <v>0.01412037037037037</v>
      </c>
      <c r="AN9" s="16">
        <f>AL9/AM9*110</f>
        <v>94.04098360655738</v>
      </c>
      <c r="AO9" s="15">
        <v>0.04797453703703704</v>
      </c>
      <c r="AP9" s="15">
        <v>0.05606481481481482</v>
      </c>
      <c r="AQ9" s="16">
        <f>AO9/AP9*110</f>
        <v>94.12675474814203</v>
      </c>
      <c r="AR9" s="14">
        <f>AK9+J9+AN9+AQ9+P9+G9</f>
        <v>574.4814747577844</v>
      </c>
      <c r="AS9" s="14">
        <f>D9+AR9</f>
        <v>955.7814747577845</v>
      </c>
    </row>
    <row r="10" spans="1:45" ht="12.75">
      <c r="A10" s="6">
        <v>8</v>
      </c>
      <c r="B10" s="13" t="s">
        <v>38</v>
      </c>
      <c r="C10" s="6" t="s">
        <v>19</v>
      </c>
      <c r="D10" s="22">
        <v>409.2</v>
      </c>
      <c r="E10" s="30"/>
      <c r="F10" s="30"/>
      <c r="G10" s="16"/>
      <c r="H10" s="15"/>
      <c r="I10" s="30"/>
      <c r="J10" s="16"/>
      <c r="K10" s="15">
        <v>0.02113425925925926</v>
      </c>
      <c r="L10" s="15">
        <v>0.040601851851851854</v>
      </c>
      <c r="M10" s="16">
        <f>K10/L10*120</f>
        <v>62.46294184720638</v>
      </c>
      <c r="N10" s="15">
        <v>0.03798611111111111</v>
      </c>
      <c r="O10" s="15">
        <v>0.049652777777777775</v>
      </c>
      <c r="P10" s="16">
        <f>N10/O10*120</f>
        <v>91.8041958041958</v>
      </c>
      <c r="Q10" s="13" t="s">
        <v>39</v>
      </c>
      <c r="R10" s="13" t="s">
        <v>39</v>
      </c>
      <c r="S10" s="14">
        <f>Q10/R10*100</f>
        <v>100</v>
      </c>
      <c r="T10" s="13" t="s">
        <v>20</v>
      </c>
      <c r="U10" s="13" t="s">
        <v>40</v>
      </c>
      <c r="V10" s="18">
        <f>T10/U10*100</f>
        <v>87.0799415570862</v>
      </c>
      <c r="W10" s="2" t="s">
        <v>22</v>
      </c>
      <c r="X10" s="2" t="s">
        <v>41</v>
      </c>
      <c r="Y10" s="14">
        <f>W10/X10*100</f>
        <v>99.55156950672645</v>
      </c>
      <c r="Z10" s="25"/>
      <c r="AA10" s="13"/>
      <c r="AB10" s="18"/>
      <c r="AC10" s="25">
        <v>0.031712962962962964</v>
      </c>
      <c r="AD10" s="25">
        <v>0.033171296296296296</v>
      </c>
      <c r="AE10" s="14">
        <f>AC10/AD10*100</f>
        <v>95.60362875087229</v>
      </c>
      <c r="AF10" s="25"/>
      <c r="AG10" s="25"/>
      <c r="AH10" s="18"/>
      <c r="AI10" s="25">
        <v>0.02849537037037037</v>
      </c>
      <c r="AJ10" s="25">
        <v>0.030844907407407408</v>
      </c>
      <c r="AK10" s="14">
        <f>AI10/AJ10*100</f>
        <v>92.38273921200751</v>
      </c>
      <c r="AL10" s="30"/>
      <c r="AM10" s="30"/>
      <c r="AN10" s="17"/>
      <c r="AO10" s="26"/>
      <c r="AP10" s="26"/>
      <c r="AQ10" s="17"/>
      <c r="AR10" s="14">
        <f>AK10+S10+P10+Y10+AE10+M10</f>
        <v>541.8050751210084</v>
      </c>
      <c r="AS10" s="14">
        <f>D10+AR10</f>
        <v>951.0050751210083</v>
      </c>
    </row>
    <row r="11" spans="1:45" ht="12.75">
      <c r="A11" s="6">
        <v>9</v>
      </c>
      <c r="B11" s="32" t="s">
        <v>42</v>
      </c>
      <c r="C11" s="6" t="s">
        <v>10</v>
      </c>
      <c r="D11" s="22">
        <v>367.5</v>
      </c>
      <c r="E11" s="15">
        <v>0.005671296296296297</v>
      </c>
      <c r="F11" s="27">
        <v>0.006851851851851852</v>
      </c>
      <c r="G11" s="16">
        <f>E11/F11*120</f>
        <v>99.32432432432432</v>
      </c>
      <c r="H11" s="15">
        <v>0.006238425925925926</v>
      </c>
      <c r="I11" s="15">
        <v>0.007928240740740741</v>
      </c>
      <c r="J11" s="16">
        <f>H11/I11*120</f>
        <v>94.42335766423358</v>
      </c>
      <c r="K11" s="15">
        <v>0.013541666666666667</v>
      </c>
      <c r="L11" s="15">
        <v>0.01783564814814815</v>
      </c>
      <c r="M11" s="16">
        <f>K11/L11*120</f>
        <v>91.10966904607398</v>
      </c>
      <c r="N11" s="15">
        <v>0.017858796296296296</v>
      </c>
      <c r="O11" s="15">
        <v>0.028391203703703703</v>
      </c>
      <c r="P11" s="17">
        <f>N11/O11*120</f>
        <v>75.48308194048104</v>
      </c>
      <c r="Q11" s="13" t="s">
        <v>11</v>
      </c>
      <c r="R11" s="13" t="s">
        <v>43</v>
      </c>
      <c r="S11" s="18">
        <f>Q11/R11*100</f>
        <v>90.4170363797693</v>
      </c>
      <c r="T11" s="13" t="s">
        <v>12</v>
      </c>
      <c r="U11" s="13" t="s">
        <v>44</v>
      </c>
      <c r="V11" s="18">
        <f>T11/U11*100</f>
        <v>82.73251622206202</v>
      </c>
      <c r="W11" s="4" t="s">
        <v>14</v>
      </c>
      <c r="X11" s="4" t="s">
        <v>45</v>
      </c>
      <c r="Y11" s="18">
        <f>W11/X11*100</f>
        <v>85.04107220060529</v>
      </c>
      <c r="Z11" s="25">
        <v>0.027233796296296298</v>
      </c>
      <c r="AA11" s="25">
        <v>0.027858796296296295</v>
      </c>
      <c r="AB11" s="14">
        <f>Z11/AA11*100</f>
        <v>97.75654341503947</v>
      </c>
      <c r="AC11" s="25">
        <v>0.02241898148148148</v>
      </c>
      <c r="AD11" s="25">
        <v>0.02318287037037037</v>
      </c>
      <c r="AE11" s="14">
        <f>AC11/AD11*100</f>
        <v>96.70494258612081</v>
      </c>
      <c r="AF11" s="25"/>
      <c r="AG11" s="25"/>
      <c r="AH11" s="18"/>
      <c r="AI11" s="13"/>
      <c r="AJ11" s="13"/>
      <c r="AK11" s="18"/>
      <c r="AL11" s="15">
        <v>0.010162037037037037</v>
      </c>
      <c r="AM11" s="15">
        <v>0.01150462962962963</v>
      </c>
      <c r="AN11" s="16">
        <f>AL11/AM11*110</f>
        <v>97.16297786720322</v>
      </c>
      <c r="AO11" s="15">
        <v>0.02480324074074074</v>
      </c>
      <c r="AP11" s="15">
        <v>0.03982638888888889</v>
      </c>
      <c r="AQ11" s="17">
        <f>AO11/AP11*110</f>
        <v>68.50624818366754</v>
      </c>
      <c r="AR11" s="14">
        <f>M11+G11+AE11+AB11+AN11+J11</f>
        <v>576.4818149029953</v>
      </c>
      <c r="AS11" s="14">
        <f>D11+AR11</f>
        <v>943.9818149029953</v>
      </c>
    </row>
    <row r="12" spans="1:45" ht="12.75">
      <c r="A12" s="6">
        <v>10</v>
      </c>
      <c r="B12" s="13" t="s">
        <v>46</v>
      </c>
      <c r="C12" s="6" t="s">
        <v>47</v>
      </c>
      <c r="D12" s="22">
        <v>361.4</v>
      </c>
      <c r="E12" s="15">
        <v>0.00494212962962963</v>
      </c>
      <c r="F12" s="15">
        <v>0.005902777777777778</v>
      </c>
      <c r="G12" s="16">
        <f>E12/F12*120</f>
        <v>100.47058823529412</v>
      </c>
      <c r="H12" s="15">
        <v>0.005694444444444445</v>
      </c>
      <c r="I12" s="15">
        <v>0.007615740740740741</v>
      </c>
      <c r="J12" s="16">
        <f>H12/I12*120</f>
        <v>89.72644376899697</v>
      </c>
      <c r="K12" s="15">
        <v>0.011481481481481481</v>
      </c>
      <c r="L12" s="15">
        <v>0.028113425925925927</v>
      </c>
      <c r="M12" s="17">
        <f>K12/L12*120</f>
        <v>49.00782214903252</v>
      </c>
      <c r="N12" s="15">
        <v>0.01863425925925926</v>
      </c>
      <c r="O12" s="15">
        <v>0.029097222222222222</v>
      </c>
      <c r="P12" s="17">
        <f>N12/O12*120</f>
        <v>76.84964200477327</v>
      </c>
      <c r="Q12" s="13" t="s">
        <v>48</v>
      </c>
      <c r="R12" s="13" t="s">
        <v>48</v>
      </c>
      <c r="S12" s="14">
        <f>Q12/R12*100</f>
        <v>100</v>
      </c>
      <c r="T12" s="13" t="s">
        <v>49</v>
      </c>
      <c r="U12" s="13" t="s">
        <v>49</v>
      </c>
      <c r="V12" s="14">
        <f>T12/U12*100</f>
        <v>100</v>
      </c>
      <c r="W12" s="13" t="s">
        <v>50</v>
      </c>
      <c r="X12" s="13" t="s">
        <v>51</v>
      </c>
      <c r="Y12" s="14">
        <f>W12/X12*100</f>
        <v>95.4828660436137</v>
      </c>
      <c r="Z12" s="25"/>
      <c r="AA12" s="25"/>
      <c r="AB12" s="18"/>
      <c r="AC12" s="25"/>
      <c r="AD12" s="25"/>
      <c r="AE12" s="18"/>
      <c r="AF12" s="25">
        <v>0.0369212962962963</v>
      </c>
      <c r="AG12" s="25">
        <v>0.048993055555555554</v>
      </c>
      <c r="AH12" s="18">
        <f>AF12/AG12*100</f>
        <v>75.36026458776283</v>
      </c>
      <c r="AI12" s="25">
        <v>0.03601851851851852</v>
      </c>
      <c r="AJ12" s="25">
        <v>0.04212962962962963</v>
      </c>
      <c r="AK12" s="14">
        <f>AI12/AJ12*100</f>
        <v>85.4945054945055</v>
      </c>
      <c r="AL12" s="15">
        <v>0.011990740740740741</v>
      </c>
      <c r="AM12" s="15">
        <v>0.019594907407407408</v>
      </c>
      <c r="AN12" s="17">
        <f>AL12/AM12*110</f>
        <v>67.3124630832841</v>
      </c>
      <c r="AO12" s="15">
        <v>0.027835648148148148</v>
      </c>
      <c r="AP12" s="15">
        <v>0.03756944444444445</v>
      </c>
      <c r="AQ12" s="16">
        <f>AO12/AP12*110</f>
        <v>81.50030807147257</v>
      </c>
      <c r="AR12" s="14">
        <f>G12+J12+S12+V12+Y12+AQ12</f>
        <v>567.1802061193773</v>
      </c>
      <c r="AS12" s="14">
        <f>D12+AR12</f>
        <v>928.5802061193773</v>
      </c>
    </row>
    <row r="13" spans="1:45" ht="12.75">
      <c r="A13" s="6">
        <v>11</v>
      </c>
      <c r="B13" s="13" t="s">
        <v>52</v>
      </c>
      <c r="C13" s="6" t="s">
        <v>47</v>
      </c>
      <c r="D13" s="22">
        <v>367</v>
      </c>
      <c r="E13" s="15">
        <v>0.00494212962962963</v>
      </c>
      <c r="F13" s="15">
        <v>0.006354166666666667</v>
      </c>
      <c r="G13" s="16">
        <f>E13/F13*120</f>
        <v>93.33333333333333</v>
      </c>
      <c r="H13" s="15">
        <v>0.005694444444444445</v>
      </c>
      <c r="I13" s="15">
        <v>0.0077777777777777776</v>
      </c>
      <c r="J13" s="16">
        <f>H13/I13*120</f>
        <v>87.85714285714286</v>
      </c>
      <c r="K13" s="15">
        <v>0.011481481481481481</v>
      </c>
      <c r="L13" s="15">
        <v>0.019537037037037037</v>
      </c>
      <c r="M13" s="17">
        <f>K13/L13*120</f>
        <v>70.521327014218</v>
      </c>
      <c r="N13" s="15">
        <v>0.01863425925925926</v>
      </c>
      <c r="O13" s="15">
        <v>0.025775462962962962</v>
      </c>
      <c r="P13" s="16">
        <f>N13/O13*120</f>
        <v>86.7534800179614</v>
      </c>
      <c r="Q13" s="13" t="s">
        <v>48</v>
      </c>
      <c r="R13" s="13" t="s">
        <v>53</v>
      </c>
      <c r="S13" s="14">
        <f>Q13/R13*100</f>
        <v>99.04513888888889</v>
      </c>
      <c r="T13" s="13" t="s">
        <v>49</v>
      </c>
      <c r="U13" s="13" t="s">
        <v>54</v>
      </c>
      <c r="V13" s="14">
        <f>T13/U13*100</f>
        <v>90.71112623341273</v>
      </c>
      <c r="W13" s="13" t="s">
        <v>50</v>
      </c>
      <c r="X13" s="13" t="s">
        <v>55</v>
      </c>
      <c r="Y13" s="14">
        <f>W13/X13*100</f>
        <v>92.36564540431944</v>
      </c>
      <c r="Z13" s="25"/>
      <c r="AA13" s="25"/>
      <c r="AB13" s="18"/>
      <c r="AC13" s="33">
        <v>0.024375</v>
      </c>
      <c r="AD13" s="33">
        <v>0.044641203703703704</v>
      </c>
      <c r="AE13" s="18">
        <f>AC13/AD13*100</f>
        <v>54.60202229712212</v>
      </c>
      <c r="AF13" s="25">
        <v>0.0369212962962963</v>
      </c>
      <c r="AG13" s="25">
        <v>0.05554398148148148</v>
      </c>
      <c r="AH13" s="18">
        <f>AF13/AG13*100</f>
        <v>66.47218170452179</v>
      </c>
      <c r="AI13" s="25">
        <v>0.03601851851851852</v>
      </c>
      <c r="AJ13" s="25">
        <v>0.05260416666666667</v>
      </c>
      <c r="AK13" s="18">
        <f>AI13/AJ13*100</f>
        <v>68.47084708470848</v>
      </c>
      <c r="AL13" s="15">
        <v>0.011990740740740741</v>
      </c>
      <c r="AM13" s="15">
        <v>0.019224537037037037</v>
      </c>
      <c r="AN13" s="17">
        <f>AL13/AM13*110</f>
        <v>68.6092715231788</v>
      </c>
      <c r="AO13" s="15">
        <v>0.027835648148148148</v>
      </c>
      <c r="AP13" s="15">
        <v>0.06135416666666667</v>
      </c>
      <c r="AQ13" s="17">
        <f>AO13/AP13*110</f>
        <v>49.905678173929445</v>
      </c>
      <c r="AR13" s="14">
        <f>G13+J13+P13+S13+V13+Y13</f>
        <v>550.0658667350588</v>
      </c>
      <c r="AS13" s="14">
        <f>D13+AR13</f>
        <v>917.0658667350588</v>
      </c>
    </row>
    <row r="14" spans="1:45" ht="12.75">
      <c r="A14" s="6">
        <v>12</v>
      </c>
      <c r="B14" s="13" t="s">
        <v>56</v>
      </c>
      <c r="C14" s="6" t="s">
        <v>29</v>
      </c>
      <c r="D14" s="22">
        <v>331.7</v>
      </c>
      <c r="E14" s="15">
        <v>0.007974537037037037</v>
      </c>
      <c r="F14" s="15">
        <v>0.010486111111111111</v>
      </c>
      <c r="G14" s="16">
        <f>E14/F14*120</f>
        <v>91.25827814569536</v>
      </c>
      <c r="H14" s="15">
        <v>0.007766203703703704</v>
      </c>
      <c r="I14" s="15">
        <v>0.010127314814814815</v>
      </c>
      <c r="J14" s="16">
        <f>H14/I14*120</f>
        <v>92.02285714285715</v>
      </c>
      <c r="K14" s="15">
        <v>0.019756944444444445</v>
      </c>
      <c r="L14" s="15">
        <v>0.035034722222222224</v>
      </c>
      <c r="M14" s="17">
        <f>K14/L14*120</f>
        <v>67.67096134786917</v>
      </c>
      <c r="N14" s="15">
        <v>0.03325231481481482</v>
      </c>
      <c r="O14" s="15">
        <v>0.04476851851851852</v>
      </c>
      <c r="P14" s="17">
        <f>N14/O14*120</f>
        <v>89.13133402275078</v>
      </c>
      <c r="Q14" s="13" t="s">
        <v>57</v>
      </c>
      <c r="R14" s="13" t="s">
        <v>58</v>
      </c>
      <c r="S14" s="14">
        <f>Q14/R14*100</f>
        <v>97.16392512762337</v>
      </c>
      <c r="T14" s="13" t="s">
        <v>59</v>
      </c>
      <c r="U14" s="13" t="s">
        <v>60</v>
      </c>
      <c r="V14" s="14">
        <f>T14/U14*100</f>
        <v>97.41879350348029</v>
      </c>
      <c r="X14" s="13"/>
      <c r="Y14" s="14"/>
      <c r="Z14" s="25"/>
      <c r="AA14" s="25"/>
      <c r="AB14" s="18"/>
      <c r="AC14" s="25"/>
      <c r="AD14" s="25"/>
      <c r="AE14" s="18"/>
      <c r="AF14" s="25">
        <v>0.02741898148148148</v>
      </c>
      <c r="AG14" s="25">
        <v>0.030127314814814815</v>
      </c>
      <c r="AH14" s="18">
        <f>AF14/AG14*100</f>
        <v>91.01037264694584</v>
      </c>
      <c r="AI14" s="25">
        <v>0.02732638888888889</v>
      </c>
      <c r="AJ14" s="25">
        <v>0.02736111111111111</v>
      </c>
      <c r="AK14" s="14">
        <f>AI14/AJ14*100</f>
        <v>99.87309644670052</v>
      </c>
      <c r="AL14" s="15">
        <v>0.011168981481481481</v>
      </c>
      <c r="AM14" s="15">
        <v>0.014907407407407407</v>
      </c>
      <c r="AN14" s="17">
        <f>AL14/AM14*110</f>
        <v>82.41459627329192</v>
      </c>
      <c r="AO14" s="15">
        <v>0.036284722222222225</v>
      </c>
      <c r="AP14" s="15">
        <v>0.04337962962962963</v>
      </c>
      <c r="AQ14" s="16">
        <f>AO14/AP14*110</f>
        <v>92.00907150480258</v>
      </c>
      <c r="AR14" s="14">
        <f>AK14+J14+G14+AQ14+S14+V14</f>
        <v>569.7460218711592</v>
      </c>
      <c r="AS14" s="14">
        <f>D14+AR14</f>
        <v>901.4460218711592</v>
      </c>
    </row>
    <row r="15" spans="1:45" ht="12.75">
      <c r="A15" s="6">
        <v>13</v>
      </c>
      <c r="B15" s="13" t="s">
        <v>61</v>
      </c>
      <c r="C15" s="6" t="s">
        <v>29</v>
      </c>
      <c r="D15" s="22">
        <v>310</v>
      </c>
      <c r="E15" s="15">
        <v>0.007974537037037037</v>
      </c>
      <c r="F15" s="15">
        <v>0.009479166666666667</v>
      </c>
      <c r="G15" s="16">
        <f>E15/F15*120</f>
        <v>100.95238095238095</v>
      </c>
      <c r="H15" s="15">
        <v>0.007766203703703704</v>
      </c>
      <c r="I15" s="15">
        <v>0.010069444444444445</v>
      </c>
      <c r="J15" s="16">
        <f>H15/I15*120</f>
        <v>92.55172413793103</v>
      </c>
      <c r="K15" s="15">
        <v>0.019756944444444445</v>
      </c>
      <c r="L15" s="15">
        <v>0.03810185185185185</v>
      </c>
      <c r="M15" s="17">
        <f>K15/L15*120</f>
        <v>62.223572296476306</v>
      </c>
      <c r="N15" s="15">
        <v>0.03325231481481482</v>
      </c>
      <c r="O15" s="15">
        <v>0.0509837962962963</v>
      </c>
      <c r="P15" s="17">
        <f>N15/O15*120</f>
        <v>78.2656072644722</v>
      </c>
      <c r="Q15" s="13" t="s">
        <v>57</v>
      </c>
      <c r="R15" s="13" t="s">
        <v>62</v>
      </c>
      <c r="S15" s="18">
        <f>Q15/R15*100</f>
        <v>93.96599012616566</v>
      </c>
      <c r="T15" s="13" t="s">
        <v>59</v>
      </c>
      <c r="U15" s="13" t="s">
        <v>63</v>
      </c>
      <c r="V15" s="18">
        <f>T15/U15*100</f>
        <v>87.88592360020932</v>
      </c>
      <c r="W15" s="2" t="s">
        <v>64</v>
      </c>
      <c r="X15" s="2" t="s">
        <v>65</v>
      </c>
      <c r="Y15" s="14">
        <f>W15/X15*100</f>
        <v>94.86956521739131</v>
      </c>
      <c r="Z15" s="25">
        <v>0.03383101851851852</v>
      </c>
      <c r="AA15" s="25">
        <v>0.03383101851851852</v>
      </c>
      <c r="AB15" s="14">
        <f>Z15/AA15*100</f>
        <v>100</v>
      </c>
      <c r="AC15" s="25">
        <v>0.026863425925925926</v>
      </c>
      <c r="AD15" s="25">
        <v>0.026863425925925926</v>
      </c>
      <c r="AE15" s="14">
        <f>AC15/AD15*100</f>
        <v>100</v>
      </c>
      <c r="AF15" s="25">
        <v>0.02741898148148148</v>
      </c>
      <c r="AG15" s="25">
        <v>0.02741898148148148</v>
      </c>
      <c r="AH15" s="14">
        <f>AF15/AG15*100</f>
        <v>100</v>
      </c>
      <c r="AI15" s="25">
        <v>0.02732638888888889</v>
      </c>
      <c r="AJ15" s="25">
        <v>0.030497685185185187</v>
      </c>
      <c r="AK15" s="18">
        <f>AI15/AJ15*100</f>
        <v>89.60151802656546</v>
      </c>
      <c r="AL15" s="15">
        <v>0.010162037037037037</v>
      </c>
      <c r="AM15" s="15">
        <v>0.016458333333333332</v>
      </c>
      <c r="AN15" s="17">
        <f>AL15/AM15*110</f>
        <v>67.9184247538678</v>
      </c>
      <c r="AO15" s="15">
        <v>0.036284722222222225</v>
      </c>
      <c r="AP15" s="15">
        <v>0.07034722222222223</v>
      </c>
      <c r="AQ15" s="17">
        <f>AO15/AP15*110</f>
        <v>56.737413622902274</v>
      </c>
      <c r="AR15" s="14">
        <f>AE15+J15+G15+AH15+Y15+AB15</f>
        <v>588.3736703077034</v>
      </c>
      <c r="AS15" s="14">
        <f>D15+AR15</f>
        <v>898.3736703077034</v>
      </c>
    </row>
    <row r="16" spans="1:45" ht="12.75">
      <c r="A16" s="6">
        <v>14</v>
      </c>
      <c r="B16" s="13" t="s">
        <v>66</v>
      </c>
      <c r="C16" s="6" t="s">
        <v>29</v>
      </c>
      <c r="D16" s="22">
        <v>337.4</v>
      </c>
      <c r="E16" s="15">
        <v>0.007974537037037037</v>
      </c>
      <c r="F16" s="15">
        <v>0.010243055555555556</v>
      </c>
      <c r="G16" s="16">
        <f>E16/F16*120</f>
        <v>93.42372881355932</v>
      </c>
      <c r="H16" s="15">
        <v>0.007766203703703704</v>
      </c>
      <c r="I16" s="3" t="s">
        <v>67</v>
      </c>
      <c r="J16" s="17">
        <f>H16/I16*120</f>
        <v>15.656231771339685</v>
      </c>
      <c r="K16" s="15">
        <v>0.019756944444444445</v>
      </c>
      <c r="L16" s="15">
        <v>0.03045138888888889</v>
      </c>
      <c r="M16" s="17">
        <f>K16/L16*120</f>
        <v>77.8563283922463</v>
      </c>
      <c r="N16" s="15">
        <v>0.03325231481481482</v>
      </c>
      <c r="O16" s="15">
        <v>0.046608796296296294</v>
      </c>
      <c r="P16" s="16">
        <f>N16/O16*120</f>
        <v>85.6121182021356</v>
      </c>
      <c r="Q16" s="13" t="s">
        <v>57</v>
      </c>
      <c r="R16" s="13" t="s">
        <v>68</v>
      </c>
      <c r="S16" s="18">
        <f>Q16/R16*100</f>
        <v>86.91019786910199</v>
      </c>
      <c r="T16" s="13" t="s">
        <v>59</v>
      </c>
      <c r="U16" s="13" t="s">
        <v>69</v>
      </c>
      <c r="V16" s="14">
        <f>T16/U16*100</f>
        <v>95.7252778569393</v>
      </c>
      <c r="W16" s="2" t="s">
        <v>64</v>
      </c>
      <c r="X16" s="2" t="s">
        <v>70</v>
      </c>
      <c r="Y16" s="18">
        <f>W16/X16*100</f>
        <v>88.19725141471302</v>
      </c>
      <c r="Z16" s="25">
        <v>0.03383101851851852</v>
      </c>
      <c r="AA16" s="25">
        <v>0.0433912037037037</v>
      </c>
      <c r="AB16" s="18">
        <f>Z16/AA16*100</f>
        <v>77.96745798879701</v>
      </c>
      <c r="AC16" s="25">
        <v>0.026863425925925926</v>
      </c>
      <c r="AD16" s="25">
        <v>0.02834490740740741</v>
      </c>
      <c r="AE16" s="14">
        <f>AC16/AD16*100</f>
        <v>94.77337688852593</v>
      </c>
      <c r="AF16" s="25">
        <v>0.02741898148148148</v>
      </c>
      <c r="AG16" s="25">
        <v>0.03019675925925926</v>
      </c>
      <c r="AH16" s="14">
        <f>AF16/AG16*100</f>
        <v>90.80107320812571</v>
      </c>
      <c r="AI16" s="25">
        <v>0.02732638888888889</v>
      </c>
      <c r="AJ16" s="25">
        <v>0.02732638888888889</v>
      </c>
      <c r="AK16" s="14">
        <f>AI16/AJ16*100</f>
        <v>100</v>
      </c>
      <c r="AL16" s="15">
        <v>0.010162037037037037</v>
      </c>
      <c r="AM16" s="15">
        <v>0.023449074074074074</v>
      </c>
      <c r="AN16" s="17">
        <f>AL16/AM16*110</f>
        <v>47.67028627838105</v>
      </c>
      <c r="AO16" s="15">
        <v>0.036284722222222225</v>
      </c>
      <c r="AP16" s="15">
        <v>0.05775462962962963</v>
      </c>
      <c r="AQ16" s="17">
        <f>AO16/AP16*110</f>
        <v>69.10821643286573</v>
      </c>
      <c r="AR16" s="14">
        <f>AE16+P16+G16+AK16+AH16+V16</f>
        <v>560.3355749692859</v>
      </c>
      <c r="AS16" s="14">
        <f>D16+AR16</f>
        <v>897.7355749692858</v>
      </c>
    </row>
    <row r="17" spans="1:45" ht="12.75">
      <c r="A17" s="6">
        <v>15</v>
      </c>
      <c r="B17" s="13" t="s">
        <v>71</v>
      </c>
      <c r="C17" s="6" t="s">
        <v>47</v>
      </c>
      <c r="D17" s="22">
        <v>346.4</v>
      </c>
      <c r="E17" s="15">
        <v>0.00494212962962963</v>
      </c>
      <c r="F17" s="15">
        <v>0.0067708333333333336</v>
      </c>
      <c r="G17" s="16">
        <f>E17/F17*120</f>
        <v>87.58974358974359</v>
      </c>
      <c r="H17" s="15">
        <v>0.005694444444444445</v>
      </c>
      <c r="I17" s="15">
        <v>0.009537037037037037</v>
      </c>
      <c r="J17" s="17">
        <f>H17/I17*120</f>
        <v>71.6504854368932</v>
      </c>
      <c r="K17" s="15">
        <v>0.011481481481481481</v>
      </c>
      <c r="L17" s="15">
        <v>0.018449074074074073</v>
      </c>
      <c r="M17" s="17">
        <f>K17/L17*120</f>
        <v>74.68005018820577</v>
      </c>
      <c r="N17" s="15">
        <v>0.01863425925925926</v>
      </c>
      <c r="O17" s="15">
        <v>0.02556712962962963</v>
      </c>
      <c r="P17" s="16">
        <f>N17/O17*120</f>
        <v>87.46038931643277</v>
      </c>
      <c r="Q17" s="13" t="s">
        <v>48</v>
      </c>
      <c r="R17" s="13" t="s">
        <v>72</v>
      </c>
      <c r="S17" s="14">
        <f>Q17/R17*100</f>
        <v>96.85908319185059</v>
      </c>
      <c r="T17" s="13" t="s">
        <v>49</v>
      </c>
      <c r="U17" s="13" t="s">
        <v>73</v>
      </c>
      <c r="V17" s="14">
        <f>T17/U17*100</f>
        <v>86.3901490602722</v>
      </c>
      <c r="W17" s="13" t="s">
        <v>50</v>
      </c>
      <c r="X17" s="13" t="s">
        <v>74</v>
      </c>
      <c r="Y17" s="18">
        <f>W17/X17*100</f>
        <v>79.26724137931033</v>
      </c>
      <c r="Z17" s="25">
        <v>0.02789351851851852</v>
      </c>
      <c r="AA17" s="25">
        <v>0.02789351851851852</v>
      </c>
      <c r="AB17" s="14">
        <f>Z17/AA17*100</f>
        <v>100</v>
      </c>
      <c r="AC17" s="33">
        <v>0.024375</v>
      </c>
      <c r="AD17" s="33">
        <v>0.03366898148148148</v>
      </c>
      <c r="AE17" s="18">
        <f>AC17/AD17*100</f>
        <v>72.39601237538673</v>
      </c>
      <c r="AF17" s="25"/>
      <c r="AG17" s="25"/>
      <c r="AH17" s="18"/>
      <c r="AI17" s="13"/>
      <c r="AJ17" s="13"/>
      <c r="AK17" s="18"/>
      <c r="AL17" s="15">
        <v>0.011990740740740741</v>
      </c>
      <c r="AM17" s="15">
        <v>0.029363425925925925</v>
      </c>
      <c r="AN17" s="17">
        <f>AL17/AM17*110</f>
        <v>44.91919590067009</v>
      </c>
      <c r="AO17" s="15">
        <v>0.027835648148148148</v>
      </c>
      <c r="AP17" s="15">
        <v>0.038113425925925926</v>
      </c>
      <c r="AQ17" s="16">
        <f>AO17/AP17*110</f>
        <v>80.33707865168539</v>
      </c>
      <c r="AR17" s="14">
        <f>G17+AB17+P17+S17+V17+AQ17</f>
        <v>538.6364438099845</v>
      </c>
      <c r="AS17" s="14">
        <f>D17+AR17</f>
        <v>885.0364438099845</v>
      </c>
    </row>
    <row r="18" spans="1:45" ht="12.75">
      <c r="A18" s="6">
        <v>16</v>
      </c>
      <c r="B18" s="13" t="s">
        <v>75</v>
      </c>
      <c r="C18" s="6" t="s">
        <v>47</v>
      </c>
      <c r="D18" s="22">
        <v>313.7</v>
      </c>
      <c r="E18" s="15">
        <v>0.00494212962962963</v>
      </c>
      <c r="F18" s="27">
        <v>0.006782407407407407</v>
      </c>
      <c r="G18" s="16">
        <f>E18/F18*120</f>
        <v>87.44027303754267</v>
      </c>
      <c r="H18" s="15">
        <v>0.005694444444444445</v>
      </c>
      <c r="I18" s="15">
        <v>0.009432870370370371</v>
      </c>
      <c r="J18" s="17">
        <f>H18/I18*120</f>
        <v>72.44171779141104</v>
      </c>
      <c r="K18" s="15">
        <v>0.011481481481481481</v>
      </c>
      <c r="L18" s="27">
        <v>0.021597222222222223</v>
      </c>
      <c r="M18" s="17">
        <f>K18/L18*120</f>
        <v>63.79421221864951</v>
      </c>
      <c r="N18" s="15">
        <v>0.01863425925925926</v>
      </c>
      <c r="O18" s="15">
        <v>0.02771990740740741</v>
      </c>
      <c r="P18" s="16">
        <f>N18/O18*120</f>
        <v>80.66805845511482</v>
      </c>
      <c r="Q18" s="13"/>
      <c r="R18" s="29"/>
      <c r="S18" s="14"/>
      <c r="T18" s="13" t="s">
        <v>49</v>
      </c>
      <c r="U18" s="13" t="s">
        <v>76</v>
      </c>
      <c r="V18" s="14">
        <f>T18/U18*100</f>
        <v>76.58718758977305</v>
      </c>
      <c r="W18" s="13" t="s">
        <v>50</v>
      </c>
      <c r="X18" s="13" t="s">
        <v>77</v>
      </c>
      <c r="Y18" s="14">
        <f>W18/X18*100</f>
        <v>86.62270372114932</v>
      </c>
      <c r="Z18" s="25">
        <v>0.02789351851851852</v>
      </c>
      <c r="AA18" s="25">
        <v>0.03785879629629629</v>
      </c>
      <c r="AB18" s="18">
        <f>Z18/AA18*100</f>
        <v>73.67777438092327</v>
      </c>
      <c r="AC18" s="33">
        <v>0.024375</v>
      </c>
      <c r="AD18" s="33">
        <v>0.024375</v>
      </c>
      <c r="AE18" s="14">
        <f>AC18/AD18*100</f>
        <v>100</v>
      </c>
      <c r="AF18" s="25"/>
      <c r="AG18" s="25"/>
      <c r="AH18" s="18"/>
      <c r="AI18" s="13"/>
      <c r="AJ18" s="29"/>
      <c r="AK18" s="18"/>
      <c r="AL18" s="15">
        <v>0.011990740740740741</v>
      </c>
      <c r="AM18" s="15">
        <v>0.01880787037037037</v>
      </c>
      <c r="AN18" s="17">
        <f>AL18/AM18*110</f>
        <v>70.12923076923076</v>
      </c>
      <c r="AO18" s="15">
        <v>0.027835648148148148</v>
      </c>
      <c r="AP18" s="15">
        <v>0.032546296296296295</v>
      </c>
      <c r="AQ18" s="16">
        <f>AO18/AP18*110</f>
        <v>94.07894736842105</v>
      </c>
      <c r="AR18" s="14">
        <f>G18+AE18+P18+AQ18+V18+Y18</f>
        <v>525.3971701720009</v>
      </c>
      <c r="AS18" s="14">
        <f>D18+AR18</f>
        <v>839.0971701720009</v>
      </c>
    </row>
    <row r="19" spans="1:45" ht="12.75">
      <c r="A19" s="6">
        <v>17</v>
      </c>
      <c r="B19" s="13" t="s">
        <v>78</v>
      </c>
      <c r="C19" s="6" t="s">
        <v>10</v>
      </c>
      <c r="D19" s="22">
        <v>329</v>
      </c>
      <c r="E19" s="15">
        <v>0.005671296296296297</v>
      </c>
      <c r="F19" s="27">
        <v>0.008761574074074074</v>
      </c>
      <c r="G19" s="16">
        <f>E19/F19*120</f>
        <v>77.67503302509907</v>
      </c>
      <c r="H19" s="15">
        <v>0.006238425925925926</v>
      </c>
      <c r="I19" s="15">
        <v>0.008449074074074074</v>
      </c>
      <c r="J19" s="16">
        <f>H19/I19*120</f>
        <v>88.6027397260274</v>
      </c>
      <c r="K19" s="15">
        <v>0.013541666666666667</v>
      </c>
      <c r="L19" s="27">
        <v>0.022581018518518518</v>
      </c>
      <c r="M19" s="17">
        <f>K19/L19*120</f>
        <v>71.96309584828293</v>
      </c>
      <c r="N19" s="15">
        <v>0.017858796296296296</v>
      </c>
      <c r="O19" s="15">
        <v>0.028125</v>
      </c>
      <c r="P19" s="17">
        <f>N19/O19*120</f>
        <v>76.19753086419753</v>
      </c>
      <c r="Q19" s="28"/>
      <c r="R19" s="28"/>
      <c r="S19" s="14"/>
      <c r="T19" s="13" t="s">
        <v>12</v>
      </c>
      <c r="U19" s="13" t="s">
        <v>79</v>
      </c>
      <c r="V19" s="18">
        <f>T19/U19*100</f>
        <v>73.44</v>
      </c>
      <c r="W19" s="2" t="s">
        <v>14</v>
      </c>
      <c r="X19" s="2" t="s">
        <v>80</v>
      </c>
      <c r="Y19" s="14">
        <f>W19/X19*100</f>
        <v>80.44989775051125</v>
      </c>
      <c r="Z19" s="25">
        <v>0.027233796296296298</v>
      </c>
      <c r="AA19" s="25">
        <v>0.034652777777777775</v>
      </c>
      <c r="AB19" s="14">
        <f>Z19/AA19*100</f>
        <v>78.59051436205746</v>
      </c>
      <c r="AC19" s="25">
        <v>0.02241898148148148</v>
      </c>
      <c r="AD19" s="25">
        <v>0.023819444444444445</v>
      </c>
      <c r="AE19" s="14">
        <f>AC19/AD19*100</f>
        <v>94.12050534499514</v>
      </c>
      <c r="AF19" s="25">
        <v>0.026712962962962963</v>
      </c>
      <c r="AG19" s="25">
        <v>0.03203703703703704</v>
      </c>
      <c r="AH19" s="14">
        <f>AF19/AG19*100</f>
        <v>83.38150289017341</v>
      </c>
      <c r="AI19" s="25">
        <v>0.020462962962962964</v>
      </c>
      <c r="AJ19" s="25">
        <v>0.02662037037037037</v>
      </c>
      <c r="AK19" s="18">
        <f>AI19/AJ19*100</f>
        <v>76.86956521739131</v>
      </c>
      <c r="AL19" s="15">
        <v>0.010162037037037037</v>
      </c>
      <c r="AM19" s="15">
        <v>0.015219907407407408</v>
      </c>
      <c r="AN19" s="17">
        <f>AL19/AM19*110</f>
        <v>73.44486692015208</v>
      </c>
      <c r="AO19" s="15">
        <v>0.02480324074074074</v>
      </c>
      <c r="AP19" s="15">
        <v>0.04710648148148148</v>
      </c>
      <c r="AQ19" s="17">
        <f>AO19/AP19*110</f>
        <v>57.918918918918926</v>
      </c>
      <c r="AR19" s="14">
        <f>Y19+G19+AE19+AB19+AH19+J19</f>
        <v>502.82019309886374</v>
      </c>
      <c r="AS19" s="14">
        <f>D19+AR19</f>
        <v>831.8201930988637</v>
      </c>
    </row>
    <row r="20" spans="1:45" ht="12.75">
      <c r="A20" s="6">
        <v>18</v>
      </c>
      <c r="B20" s="13" t="s">
        <v>81</v>
      </c>
      <c r="C20" s="6" t="s">
        <v>47</v>
      </c>
      <c r="D20" s="22">
        <v>302.3</v>
      </c>
      <c r="E20" s="15">
        <v>0.00494212962962963</v>
      </c>
      <c r="F20" s="15">
        <v>0.008483796296296297</v>
      </c>
      <c r="G20" s="17">
        <f>E20/F20*120</f>
        <v>69.90450204638472</v>
      </c>
      <c r="H20" s="15">
        <v>0.005694444444444445</v>
      </c>
      <c r="I20" s="27">
        <v>0.008842592592592593</v>
      </c>
      <c r="J20" s="17">
        <f>H20/I20*120</f>
        <v>77.27748691099475</v>
      </c>
      <c r="K20" s="15">
        <v>0.011481481481481481</v>
      </c>
      <c r="L20" s="15">
        <v>0.018136574074074076</v>
      </c>
      <c r="M20" s="17">
        <f>K20/L20*120</f>
        <v>75.96681557115507</v>
      </c>
      <c r="N20" s="15">
        <v>0.01863425925925926</v>
      </c>
      <c r="O20" s="27">
        <v>0.025902777777777778</v>
      </c>
      <c r="P20" s="16">
        <f>N20/O20*120</f>
        <v>86.32707774798928</v>
      </c>
      <c r="Q20" s="13" t="s">
        <v>48</v>
      </c>
      <c r="R20" s="13" t="s">
        <v>82</v>
      </c>
      <c r="S20" s="14">
        <f>Q20/R20*100</f>
        <v>84.26883308714918</v>
      </c>
      <c r="T20" s="28"/>
      <c r="U20" s="28"/>
      <c r="V20" s="14"/>
      <c r="W20" s="13" t="s">
        <v>50</v>
      </c>
      <c r="X20" s="13" t="s">
        <v>83</v>
      </c>
      <c r="Y20" s="18">
        <f>W20/X20*100</f>
        <v>74.15322580645162</v>
      </c>
      <c r="Z20" s="25">
        <v>0.02789351851851852</v>
      </c>
      <c r="AA20" s="28">
        <v>0.03135416666666667</v>
      </c>
      <c r="AB20" s="14">
        <f>Z20/AA20*100</f>
        <v>88.96271686969361</v>
      </c>
      <c r="AC20" s="33">
        <v>0.024375</v>
      </c>
      <c r="AD20" s="33">
        <v>0.026006944444444444</v>
      </c>
      <c r="AE20" s="14">
        <f>AC20/AD20*100</f>
        <v>93.72496662216288</v>
      </c>
      <c r="AF20" s="25"/>
      <c r="AG20" s="28"/>
      <c r="AH20" s="18"/>
      <c r="AI20" s="13"/>
      <c r="AJ20" s="29"/>
      <c r="AK20" s="18"/>
      <c r="AL20" s="15">
        <v>0.011990740740740741</v>
      </c>
      <c r="AM20" s="15">
        <v>0.014907407407407407</v>
      </c>
      <c r="AN20" s="16">
        <f>AL20/AM20*110</f>
        <v>88.47826086956522</v>
      </c>
      <c r="AO20" s="15">
        <v>0.027835648148148148</v>
      </c>
      <c r="AP20" s="15">
        <v>0.03494212962962963</v>
      </c>
      <c r="AQ20" s="16">
        <f>AO20/AP20*110</f>
        <v>87.62835375952302</v>
      </c>
      <c r="AR20" s="14">
        <f>AN20+AE20+P20+AQ20+AB20+S20</f>
        <v>529.3902089560831</v>
      </c>
      <c r="AS20" s="14">
        <f>D20+AR20</f>
        <v>831.6902089560831</v>
      </c>
    </row>
    <row r="21" spans="1:45" ht="12.75">
      <c r="A21" s="6">
        <v>19</v>
      </c>
      <c r="B21" s="13" t="s">
        <v>84</v>
      </c>
      <c r="C21" s="6" t="s">
        <v>29</v>
      </c>
      <c r="D21" s="22">
        <v>313.3</v>
      </c>
      <c r="E21" s="30"/>
      <c r="F21" s="30"/>
      <c r="G21" s="16"/>
      <c r="H21" s="30"/>
      <c r="I21" s="30"/>
      <c r="J21" s="16"/>
      <c r="K21" s="30"/>
      <c r="L21" s="30"/>
      <c r="M21" s="16"/>
      <c r="N21" s="30"/>
      <c r="O21" s="30"/>
      <c r="P21" s="16"/>
      <c r="Q21" s="13" t="s">
        <v>57</v>
      </c>
      <c r="R21" s="13" t="s">
        <v>85</v>
      </c>
      <c r="S21" s="18">
        <f>Q21/R21*100</f>
        <v>82.7536231884058</v>
      </c>
      <c r="T21" s="13" t="s">
        <v>59</v>
      </c>
      <c r="U21" s="13" t="s">
        <v>86</v>
      </c>
      <c r="V21" s="18">
        <f>T21/U21*100</f>
        <v>75.82392776523702</v>
      </c>
      <c r="W21" s="2" t="s">
        <v>64</v>
      </c>
      <c r="X21" s="2" t="s">
        <v>87</v>
      </c>
      <c r="Y21" s="14">
        <f>W21/X21*100</f>
        <v>97.54135002235135</v>
      </c>
      <c r="Z21" s="13"/>
      <c r="AA21" s="13"/>
      <c r="AB21" s="18"/>
      <c r="AC21" s="25">
        <v>0.026863425925925926</v>
      </c>
      <c r="AD21" s="25">
        <v>0.02707175925925926</v>
      </c>
      <c r="AE21" s="14">
        <f>AC21/AD21*100</f>
        <v>99.23044035912783</v>
      </c>
      <c r="AF21" s="25">
        <v>0.02741898148148148</v>
      </c>
      <c r="AG21" s="25">
        <v>0.031469907407407405</v>
      </c>
      <c r="AH21" s="14">
        <f>AF21/AG21*100</f>
        <v>87.12762044869437</v>
      </c>
      <c r="AI21" s="25">
        <v>0.02732638888888889</v>
      </c>
      <c r="AJ21" s="25">
        <v>0.03215277777777778</v>
      </c>
      <c r="AK21" s="14">
        <f>AI21/AJ21*100</f>
        <v>84.98920086393088</v>
      </c>
      <c r="AL21" s="15">
        <v>0.010162037037037037</v>
      </c>
      <c r="AM21" s="15">
        <v>0.01884259259259259</v>
      </c>
      <c r="AN21" s="16">
        <f>AL21/AM21*110</f>
        <v>59.32432432432432</v>
      </c>
      <c r="AO21" s="15">
        <v>0.036284722222222225</v>
      </c>
      <c r="AP21" s="15">
        <v>0.05108796296296296</v>
      </c>
      <c r="AQ21" s="16">
        <f>AO21/AP21*110</f>
        <v>78.12641594925239</v>
      </c>
      <c r="AR21" s="14">
        <f>AH21+Y21+AN21+AQ21+AE21+AK21</f>
        <v>506.3393519676812</v>
      </c>
      <c r="AS21" s="14">
        <f>D21+AR21</f>
        <v>819.6393519676813</v>
      </c>
    </row>
    <row r="22" spans="1:45" ht="12.75">
      <c r="A22" s="6">
        <v>20</v>
      </c>
      <c r="B22" s="13" t="s">
        <v>88</v>
      </c>
      <c r="C22" s="6" t="s">
        <v>29</v>
      </c>
      <c r="D22" s="22">
        <v>301.4</v>
      </c>
      <c r="E22" s="15">
        <v>0.007974537037037037</v>
      </c>
      <c r="F22" s="15">
        <v>0.011979166666666667</v>
      </c>
      <c r="G22" s="16">
        <f>E22/F22*120</f>
        <v>79.88405797101449</v>
      </c>
      <c r="H22" s="15">
        <v>0.007766203703703704</v>
      </c>
      <c r="I22" s="15">
        <v>0.011215277777777777</v>
      </c>
      <c r="J22" s="16">
        <f>H22/I22*120</f>
        <v>83.09597523219816</v>
      </c>
      <c r="K22" s="15">
        <v>0.019756944444444445</v>
      </c>
      <c r="L22" s="15">
        <v>0.04376157407407407</v>
      </c>
      <c r="M22" s="17">
        <f>K22/L22*120</f>
        <v>54.17614387728115</v>
      </c>
      <c r="N22" s="15">
        <v>0.03325231481481482</v>
      </c>
      <c r="O22" s="15">
        <v>0.05392361111111111</v>
      </c>
      <c r="P22" s="17">
        <f>N22/O22*120</f>
        <v>73.99871216999357</v>
      </c>
      <c r="Q22" s="13" t="s">
        <v>57</v>
      </c>
      <c r="R22" s="13" t="s">
        <v>89</v>
      </c>
      <c r="S22" s="14">
        <f>Q22/R22*100</f>
        <v>80.46031000469705</v>
      </c>
      <c r="T22" s="13" t="s">
        <v>59</v>
      </c>
      <c r="U22" s="13" t="s">
        <v>59</v>
      </c>
      <c r="V22" s="14">
        <f>T22/U22*100</f>
        <v>100</v>
      </c>
      <c r="W22" s="2" t="s">
        <v>64</v>
      </c>
      <c r="X22" s="2" t="s">
        <v>90</v>
      </c>
      <c r="Y22" s="18">
        <f>W22/X22*100</f>
        <v>75.73759111419646</v>
      </c>
      <c r="Z22" s="25">
        <v>0.03383101851851852</v>
      </c>
      <c r="AA22" s="25">
        <v>0.040532407407407406</v>
      </c>
      <c r="AB22" s="14">
        <f>Z22/AA22*100</f>
        <v>83.46659051970303</v>
      </c>
      <c r="AC22" s="25">
        <v>0.026863425925925926</v>
      </c>
      <c r="AD22" s="25">
        <v>0.033900462962962966</v>
      </c>
      <c r="AE22" s="18">
        <f>AC22/AD22*100</f>
        <v>79.2420621372482</v>
      </c>
      <c r="AF22" s="25">
        <v>0.02741898148148148</v>
      </c>
      <c r="AG22" s="25">
        <v>0.04788194444444444</v>
      </c>
      <c r="AH22" s="18">
        <f>AF22/AG22*100</f>
        <v>57.26371766980905</v>
      </c>
      <c r="AI22" s="25">
        <v>0.02732638888888889</v>
      </c>
      <c r="AJ22" s="25">
        <v>0.031921296296296295</v>
      </c>
      <c r="AK22" s="14">
        <f>AI22/AJ22*100</f>
        <v>85.605511240029</v>
      </c>
      <c r="AL22" s="15">
        <v>0.010162037037037037</v>
      </c>
      <c r="AM22" s="15">
        <v>0.037395833333333336</v>
      </c>
      <c r="AN22" s="17">
        <f>AL22/AM22*110</f>
        <v>29.89167440420922</v>
      </c>
      <c r="AO22" s="15">
        <v>0.036284722222222225</v>
      </c>
      <c r="AP22" s="15">
        <v>0.057847222222222223</v>
      </c>
      <c r="AQ22" s="17">
        <f>AO22/AP22*110</f>
        <v>68.99759903961585</v>
      </c>
      <c r="AR22" s="14">
        <f>S22+J22+G22+AK22+AB22+V22</f>
        <v>512.5124449676417</v>
      </c>
      <c r="AS22" s="14">
        <f>D22+AR22</f>
        <v>813.9124449676417</v>
      </c>
    </row>
    <row r="23" spans="1:45" ht="12.75">
      <c r="A23" s="6">
        <v>21</v>
      </c>
      <c r="B23" s="13" t="s">
        <v>91</v>
      </c>
      <c r="C23" s="6" t="s">
        <v>24</v>
      </c>
      <c r="D23" s="22">
        <v>348.2</v>
      </c>
      <c r="E23" s="27"/>
      <c r="F23" s="27"/>
      <c r="G23" s="16"/>
      <c r="H23" s="30"/>
      <c r="I23" s="30"/>
      <c r="J23" s="31"/>
      <c r="K23" s="27"/>
      <c r="L23" s="27"/>
      <c r="M23" s="16"/>
      <c r="N23" s="30"/>
      <c r="O23" s="30"/>
      <c r="P23" s="31"/>
      <c r="Q23" s="28"/>
      <c r="R23" s="28"/>
      <c r="S23" s="14"/>
      <c r="T23" s="13" t="s">
        <v>26</v>
      </c>
      <c r="U23" s="13" t="s">
        <v>92</v>
      </c>
      <c r="V23" s="14">
        <f>T23/U23*100</f>
        <v>89.77401129943503</v>
      </c>
      <c r="W23" s="2" t="s">
        <v>27</v>
      </c>
      <c r="X23" s="2" t="s">
        <v>93</v>
      </c>
      <c r="Y23" s="18">
        <f>W23/X23*100</f>
        <v>64.9558679306963</v>
      </c>
      <c r="Z23" s="25">
        <v>0.032824074074074075</v>
      </c>
      <c r="AA23" s="25">
        <v>0.04083333333333333</v>
      </c>
      <c r="AB23" s="14">
        <f>Z23/AA23*100</f>
        <v>80.38548752834468</v>
      </c>
      <c r="AC23" s="25">
        <v>0.02533564814814815</v>
      </c>
      <c r="AD23" s="25">
        <v>0.032615740740740744</v>
      </c>
      <c r="AE23" s="18">
        <f>AC23/AD23*100</f>
        <v>77.67920511000709</v>
      </c>
      <c r="AF23" s="25">
        <v>0.025405092592592594</v>
      </c>
      <c r="AG23" s="25">
        <v>0.03208333333333333</v>
      </c>
      <c r="AH23" s="14">
        <f>AF23/AG23*100</f>
        <v>79.18470418470419</v>
      </c>
      <c r="AI23" s="25">
        <v>0.025138888888888888</v>
      </c>
      <c r="AJ23" s="25">
        <v>0.0303125</v>
      </c>
      <c r="AK23" s="14">
        <f>AI23/AJ23*100</f>
        <v>82.9324169530355</v>
      </c>
      <c r="AL23" s="15">
        <v>0.011261574074074075</v>
      </c>
      <c r="AM23" s="15">
        <v>0.012986111111111111</v>
      </c>
      <c r="AN23" s="16">
        <f>AL23/AM23*110</f>
        <v>95.3921568627451</v>
      </c>
      <c r="AO23" s="26"/>
      <c r="AP23" s="26"/>
      <c r="AQ23" s="17"/>
      <c r="AR23" s="14">
        <f>AQ24+AN23+AK24+AB23+V23+AH23</f>
        <v>462.41790028964346</v>
      </c>
      <c r="AS23" s="14">
        <f>D23+AR23</f>
        <v>810.6179002896434</v>
      </c>
    </row>
    <row r="24" spans="1:45" ht="12.75">
      <c r="A24" s="6">
        <v>22</v>
      </c>
      <c r="B24" s="13" t="s">
        <v>94</v>
      </c>
      <c r="C24" s="6" t="s">
        <v>10</v>
      </c>
      <c r="D24" s="22">
        <v>353.3</v>
      </c>
      <c r="E24" s="27"/>
      <c r="F24" s="27"/>
      <c r="G24" s="16"/>
      <c r="H24" s="30"/>
      <c r="I24" s="30"/>
      <c r="J24" s="16"/>
      <c r="K24" s="27"/>
      <c r="L24" s="27"/>
      <c r="M24" s="16"/>
      <c r="N24" s="30"/>
      <c r="O24" s="30"/>
      <c r="P24" s="16"/>
      <c r="Q24" s="28"/>
      <c r="R24" s="28"/>
      <c r="S24" s="14"/>
      <c r="T24" s="13" t="s">
        <v>12</v>
      </c>
      <c r="U24" s="13" t="s">
        <v>95</v>
      </c>
      <c r="V24" s="14">
        <f>T24/U24*100</f>
        <v>75.12274959083469</v>
      </c>
      <c r="W24" s="2" t="s">
        <v>14</v>
      </c>
      <c r="X24" s="2" t="s">
        <v>96</v>
      </c>
      <c r="Y24" s="14">
        <f>W24/X24*100</f>
        <v>75.68295498268566</v>
      </c>
      <c r="Z24" s="25">
        <v>0.027233796296296298</v>
      </c>
      <c r="AA24" s="25">
        <v>0.02744212962962963</v>
      </c>
      <c r="AB24" s="14">
        <f>Z24/AA24*100</f>
        <v>99.24082665541967</v>
      </c>
      <c r="AC24" s="25">
        <v>0.02241898148148148</v>
      </c>
      <c r="AD24" s="25">
        <v>0.025833333333333333</v>
      </c>
      <c r="AE24" s="14">
        <f>AC24/AD24*100</f>
        <v>86.78315412186379</v>
      </c>
      <c r="AF24" s="25">
        <v>0.026712962962962963</v>
      </c>
      <c r="AG24" s="25">
        <v>0.03712962962962963</v>
      </c>
      <c r="AH24" s="18">
        <f>AF24/AG24*100</f>
        <v>71.94513715710723</v>
      </c>
      <c r="AI24" s="25">
        <v>0.020462962962962964</v>
      </c>
      <c r="AJ24" s="25">
        <v>0.03082175925925926</v>
      </c>
      <c r="AK24" s="18">
        <f>AI24/AJ24*100</f>
        <v>66.39128802102891</v>
      </c>
      <c r="AL24" s="15">
        <v>0.010162037037037037</v>
      </c>
      <c r="AM24" s="15">
        <v>0.019710648148148147</v>
      </c>
      <c r="AN24" s="16">
        <f>AL24/AM24*110</f>
        <v>56.711685261303586</v>
      </c>
      <c r="AO24" s="15">
        <v>0.02480324074074074</v>
      </c>
      <c r="AP24" s="15">
        <v>0.05319444444444445</v>
      </c>
      <c r="AQ24" s="16">
        <f>AO24/AP24*110</f>
        <v>51.29025239338555</v>
      </c>
      <c r="AR24" s="14">
        <f>V24+Y24+AB24+AE24+AN24+AQ24</f>
        <v>444.83162300549293</v>
      </c>
      <c r="AS24" s="14">
        <f>D24+AR24</f>
        <v>798.1316230054929</v>
      </c>
    </row>
    <row r="25" spans="1:45" ht="12.75">
      <c r="A25" s="6">
        <v>23</v>
      </c>
      <c r="B25" s="13" t="s">
        <v>97</v>
      </c>
      <c r="C25" s="6" t="s">
        <v>29</v>
      </c>
      <c r="D25" s="22">
        <v>294.3</v>
      </c>
      <c r="E25" s="30"/>
      <c r="F25" s="30"/>
      <c r="G25" s="16"/>
      <c r="H25" s="30"/>
      <c r="I25" s="30"/>
      <c r="J25" s="16"/>
      <c r="K25" s="30"/>
      <c r="L25" s="30"/>
      <c r="M25" s="16"/>
      <c r="N25" s="30"/>
      <c r="O25" s="30"/>
      <c r="P25" s="16"/>
      <c r="Q25" s="13" t="s">
        <v>57</v>
      </c>
      <c r="R25" s="13" t="s">
        <v>57</v>
      </c>
      <c r="S25" s="14">
        <f>Q25/R25*100</f>
        <v>100</v>
      </c>
      <c r="T25" s="13" t="s">
        <v>59</v>
      </c>
      <c r="U25" s="13" t="s">
        <v>98</v>
      </c>
      <c r="V25" s="18">
        <f>T25/U25*100</f>
        <v>74.13374531008607</v>
      </c>
      <c r="W25" s="2" t="s">
        <v>64</v>
      </c>
      <c r="X25" s="2" t="s">
        <v>99</v>
      </c>
      <c r="Y25" s="14">
        <f>W25/X25*100</f>
        <v>81.23603871928519</v>
      </c>
      <c r="Z25" s="25">
        <v>0.03383101851851852</v>
      </c>
      <c r="AA25" s="25">
        <v>0.037835648148148146</v>
      </c>
      <c r="AB25" s="14">
        <f>Z25/AA25*100</f>
        <v>89.41572346283267</v>
      </c>
      <c r="AC25" s="25">
        <v>0.026863425925925926</v>
      </c>
      <c r="AD25" s="25">
        <v>0.0408912037037037</v>
      </c>
      <c r="AE25" s="18">
        <f>AC25/AD25*100</f>
        <v>65.69487687517692</v>
      </c>
      <c r="AF25" s="25">
        <v>0.02741898148148148</v>
      </c>
      <c r="AG25" s="25">
        <v>0.03648148148148148</v>
      </c>
      <c r="AH25" s="14">
        <f>AF25/AG25*100</f>
        <v>75.15862944162436</v>
      </c>
      <c r="AI25" s="25">
        <v>0.02732638888888889</v>
      </c>
      <c r="AJ25" s="25">
        <v>0.039386574074074074</v>
      </c>
      <c r="AK25" s="18">
        <f>AI25/AJ25*100</f>
        <v>69.37995885982956</v>
      </c>
      <c r="AL25" s="15">
        <v>0.010162037037037037</v>
      </c>
      <c r="AM25" s="15">
        <v>0.015185185185185185</v>
      </c>
      <c r="AN25" s="16">
        <f>AL25/AM25*110</f>
        <v>73.61280487804878</v>
      </c>
      <c r="AO25" s="15">
        <v>0.036284722222222225</v>
      </c>
      <c r="AP25" s="15">
        <v>0.06799768518518519</v>
      </c>
      <c r="AQ25" s="16">
        <f>AO25/AP25*110</f>
        <v>58.697872340425526</v>
      </c>
      <c r="AR25" s="14">
        <f>AH25+Y25+AN25+AQ25+S25+AB25</f>
        <v>478.1210688422165</v>
      </c>
      <c r="AS25" s="14">
        <f>D25+AR25</f>
        <v>772.4210688422165</v>
      </c>
    </row>
    <row r="26" spans="1:45" ht="12.75">
      <c r="A26" s="6">
        <v>24</v>
      </c>
      <c r="B26" s="13" t="s">
        <v>100</v>
      </c>
      <c r="C26" s="6" t="s">
        <v>10</v>
      </c>
      <c r="D26" s="22">
        <v>326.1</v>
      </c>
      <c r="E26" s="27"/>
      <c r="F26" s="27"/>
      <c r="G26" s="16"/>
      <c r="H26" s="30"/>
      <c r="I26" s="30"/>
      <c r="J26" s="16"/>
      <c r="K26" s="27"/>
      <c r="L26" s="27"/>
      <c r="M26" s="16"/>
      <c r="N26" s="30"/>
      <c r="O26" s="30"/>
      <c r="P26" s="16"/>
      <c r="Q26" s="28"/>
      <c r="R26" s="28"/>
      <c r="S26" s="14"/>
      <c r="T26" s="13" t="s">
        <v>12</v>
      </c>
      <c r="U26" s="13" t="s">
        <v>101</v>
      </c>
      <c r="V26" s="14">
        <f>T26/U26*100</f>
        <v>71.80851063829788</v>
      </c>
      <c r="X26" s="13"/>
      <c r="Y26" s="14"/>
      <c r="Z26" s="25">
        <v>0.027233796296296298</v>
      </c>
      <c r="AA26" s="25">
        <v>0.027233796296296298</v>
      </c>
      <c r="AB26" s="14">
        <f>Z26/AA26*100</f>
        <v>100</v>
      </c>
      <c r="AC26" s="25">
        <v>0.02241898148148148</v>
      </c>
      <c r="AD26" s="25">
        <v>0.027905092592592592</v>
      </c>
      <c r="AE26" s="14">
        <f>AC26/AD26*100</f>
        <v>80.34010783907092</v>
      </c>
      <c r="AF26" s="25">
        <v>0.026712962962962963</v>
      </c>
      <c r="AG26" s="25">
        <v>0.03782407407407407</v>
      </c>
      <c r="AH26" s="14">
        <f>AF26/AG26*100</f>
        <v>70.62423500611995</v>
      </c>
      <c r="AI26" s="28"/>
      <c r="AJ26" s="28"/>
      <c r="AK26" s="18"/>
      <c r="AL26" s="15">
        <v>0.010162037037037037</v>
      </c>
      <c r="AM26" s="15">
        <v>0.023958333333333335</v>
      </c>
      <c r="AN26" s="16">
        <f>AL26/AM26*110</f>
        <v>46.65700483091787</v>
      </c>
      <c r="AO26" s="15">
        <v>0.02480324074074074</v>
      </c>
      <c r="AP26" s="15">
        <v>0.03876157407407407</v>
      </c>
      <c r="AQ26" s="16">
        <f>AO26/AP26*110</f>
        <v>70.38817557479844</v>
      </c>
      <c r="AR26" s="14">
        <f>AE26+V26+AB26+AH26+AQ26+AN26</f>
        <v>439.818033889205</v>
      </c>
      <c r="AS26" s="14">
        <f>D26+AR26</f>
        <v>765.918033889205</v>
      </c>
    </row>
    <row r="27" spans="1:45" ht="12.75">
      <c r="A27" s="6">
        <v>25</v>
      </c>
      <c r="B27" s="13" t="s">
        <v>102</v>
      </c>
      <c r="C27" s="6" t="s">
        <v>24</v>
      </c>
      <c r="D27" s="22">
        <v>353.9</v>
      </c>
      <c r="E27" s="27"/>
      <c r="F27" s="27"/>
      <c r="G27" s="16"/>
      <c r="H27" s="30"/>
      <c r="I27" s="30"/>
      <c r="J27" s="31"/>
      <c r="K27" s="27"/>
      <c r="L27" s="27"/>
      <c r="M27" s="16"/>
      <c r="N27" s="30"/>
      <c r="O27" s="30"/>
      <c r="P27" s="31"/>
      <c r="Q27" s="28"/>
      <c r="R27" s="28"/>
      <c r="S27" s="14"/>
      <c r="T27" s="13" t="s">
        <v>26</v>
      </c>
      <c r="U27" s="13" t="s">
        <v>103</v>
      </c>
      <c r="V27" s="14">
        <f>T27/U27*100</f>
        <v>60.406766774377495</v>
      </c>
      <c r="W27" s="2" t="s">
        <v>27</v>
      </c>
      <c r="X27" s="13" t="s">
        <v>26</v>
      </c>
      <c r="Y27" s="14">
        <f>W27/X27*100</f>
        <v>62.52359974826934</v>
      </c>
      <c r="Z27" s="25">
        <v>0.032824074074074075</v>
      </c>
      <c r="AA27" s="25">
        <v>0.04555555555555556</v>
      </c>
      <c r="AB27" s="14">
        <f>Z27/AA27*100</f>
        <v>72.05284552845528</v>
      </c>
      <c r="AC27" s="25">
        <v>0.02533564814814815</v>
      </c>
      <c r="AD27" s="25">
        <v>0.03241898148148148</v>
      </c>
      <c r="AE27" s="14">
        <f>AC27/AD27*100</f>
        <v>78.15066047840058</v>
      </c>
      <c r="AF27" s="25">
        <v>0.025405092592592594</v>
      </c>
      <c r="AG27" s="25">
        <v>0.03365740740740741</v>
      </c>
      <c r="AH27" s="14">
        <f>AF27/AG27*100</f>
        <v>75.48143053645117</v>
      </c>
      <c r="AI27" s="25">
        <v>0.025138888888888888</v>
      </c>
      <c r="AJ27" s="25">
        <v>0.05862268518518519</v>
      </c>
      <c r="AK27" s="18">
        <f>AI27/AJ27*100</f>
        <v>42.882527147087856</v>
      </c>
      <c r="AL27" s="15">
        <v>0.011261574074074075</v>
      </c>
      <c r="AM27" s="15">
        <v>0.021261574074074075</v>
      </c>
      <c r="AN27" s="16">
        <f>AL27/AM27*110</f>
        <v>58.26347305389222</v>
      </c>
      <c r="AO27" s="15">
        <v>0.0446875</v>
      </c>
      <c r="AP27" s="15">
        <v>0.07653935185185186</v>
      </c>
      <c r="AQ27" s="16">
        <f>AO27/AP27*110</f>
        <v>64.22349916830484</v>
      </c>
      <c r="AR27" s="14">
        <f>Y27+AN27+AE27+AB27+V27+AH27</f>
        <v>406.8787761198461</v>
      </c>
      <c r="AS27" s="14">
        <f>D27+AR27</f>
        <v>760.778776119846</v>
      </c>
    </row>
    <row r="28" spans="1:45" ht="12.75">
      <c r="A28" s="6">
        <v>26</v>
      </c>
      <c r="B28" s="13" t="s">
        <v>104</v>
      </c>
      <c r="C28" s="6" t="s">
        <v>10</v>
      </c>
      <c r="D28" s="22">
        <v>277.7</v>
      </c>
      <c r="E28" s="15">
        <v>0.005671296296296297</v>
      </c>
      <c r="F28" s="27">
        <v>0.008368055555555556</v>
      </c>
      <c r="G28" s="16">
        <f>E28/F28*120</f>
        <v>81.32780082987553</v>
      </c>
      <c r="H28" s="15">
        <v>0.006238425925925926</v>
      </c>
      <c r="I28" s="15">
        <v>0.00920138888888889</v>
      </c>
      <c r="J28" s="16">
        <f>H28/I28*120</f>
        <v>81.35849056603773</v>
      </c>
      <c r="K28" s="15">
        <v>0.013541666666666667</v>
      </c>
      <c r="L28" s="15">
        <v>0.021689814814814815</v>
      </c>
      <c r="M28" s="16">
        <f>K28/L28*120</f>
        <v>74.91995731056564</v>
      </c>
      <c r="N28" s="15">
        <v>0.017858796296296296</v>
      </c>
      <c r="O28" s="15">
        <v>0.03107638888888889</v>
      </c>
      <c r="P28" s="16">
        <f>N28/O28*120</f>
        <v>68.9608938547486</v>
      </c>
      <c r="Q28" s="13" t="s">
        <v>11</v>
      </c>
      <c r="R28" s="13" t="s">
        <v>105</v>
      </c>
      <c r="S28" s="14">
        <f>Q28/R28*100</f>
        <v>70.17906336088154</v>
      </c>
      <c r="T28" s="13" t="s">
        <v>12</v>
      </c>
      <c r="U28" s="13" t="s">
        <v>106</v>
      </c>
      <c r="V28" s="18">
        <f>T28/U28*100</f>
        <v>61.57767641534746</v>
      </c>
      <c r="W28" s="2" t="s">
        <v>14</v>
      </c>
      <c r="X28" s="2" t="s">
        <v>107</v>
      </c>
      <c r="Y28" s="14">
        <f>W28/X28*100</f>
        <v>80.38414384961177</v>
      </c>
      <c r="Z28" s="25"/>
      <c r="AA28" s="25"/>
      <c r="AB28" s="18"/>
      <c r="AC28" s="25"/>
      <c r="AD28" s="25"/>
      <c r="AE28" s="18"/>
      <c r="AF28" s="25">
        <v>0.026712962962962963</v>
      </c>
      <c r="AG28" s="25">
        <v>0.05064814814814815</v>
      </c>
      <c r="AH28" s="18">
        <f>AF28/AG28*100</f>
        <v>52.74223034734917</v>
      </c>
      <c r="AI28" s="25">
        <v>0.020462962962962964</v>
      </c>
      <c r="AJ28" s="25">
        <v>0.033310185185185186</v>
      </c>
      <c r="AK28" s="18">
        <f>AI28/AJ28*100</f>
        <v>61.43154968728284</v>
      </c>
      <c r="AL28" s="15">
        <v>0.010162037037037037</v>
      </c>
      <c r="AM28" s="15">
        <v>0.016168981481481482</v>
      </c>
      <c r="AN28" s="17">
        <f>AL28/AM28*110</f>
        <v>69.13385826771653</v>
      </c>
      <c r="AO28" s="15">
        <v>0.02480324074074074</v>
      </c>
      <c r="AP28" s="15">
        <v>0.05606481481481482</v>
      </c>
      <c r="AQ28" s="17">
        <f>AO28/AP28*110</f>
        <v>48.664327002477286</v>
      </c>
      <c r="AR28" s="14">
        <f>M28+G28+Y28+S28+P28+J28</f>
        <v>457.13034977172083</v>
      </c>
      <c r="AS28" s="14">
        <f>D28+AR28</f>
        <v>734.8303497717209</v>
      </c>
    </row>
    <row r="29" spans="1:45" ht="12.75">
      <c r="A29" s="6">
        <v>27</v>
      </c>
      <c r="B29" s="13" t="s">
        <v>108</v>
      </c>
      <c r="C29" s="6" t="s">
        <v>31</v>
      </c>
      <c r="D29" s="22">
        <v>285.4</v>
      </c>
      <c r="E29" s="30"/>
      <c r="F29" s="30"/>
      <c r="G29" s="16"/>
      <c r="H29" s="27"/>
      <c r="I29" s="27"/>
      <c r="J29" s="31"/>
      <c r="K29" s="30"/>
      <c r="L29" s="30"/>
      <c r="M29" s="16"/>
      <c r="N29" s="27"/>
      <c r="O29" s="27"/>
      <c r="P29" s="31"/>
      <c r="Q29" s="13" t="s">
        <v>32</v>
      </c>
      <c r="R29" s="13" t="s">
        <v>109</v>
      </c>
      <c r="S29" s="18">
        <f>Q29/R29*100</f>
        <v>61.904761904761905</v>
      </c>
      <c r="T29" s="28"/>
      <c r="U29" s="28"/>
      <c r="V29" s="14"/>
      <c r="W29" s="28"/>
      <c r="X29" s="28"/>
      <c r="Y29" s="14"/>
      <c r="Z29" s="25">
        <v>0.04579861111111111</v>
      </c>
      <c r="AA29" s="25">
        <v>0.046030092592592595</v>
      </c>
      <c r="AB29" s="14">
        <f>Z29/AA29*100</f>
        <v>99.49710837314558</v>
      </c>
      <c r="AC29" s="25">
        <v>0.032962962962962965</v>
      </c>
      <c r="AD29" s="25">
        <v>0.044780092592592594</v>
      </c>
      <c r="AE29" s="14">
        <f>AC29/AD29*100</f>
        <v>73.61075213233393</v>
      </c>
      <c r="AF29" s="25">
        <v>0.038738425925925926</v>
      </c>
      <c r="AG29" s="25">
        <v>0.048518518518518516</v>
      </c>
      <c r="AH29" s="14">
        <f>AF29/AG29*100</f>
        <v>79.8425572519084</v>
      </c>
      <c r="AI29" s="25">
        <v>0.03140046296296296</v>
      </c>
      <c r="AJ29" s="25">
        <v>0.04770833333333333</v>
      </c>
      <c r="AK29" s="14">
        <f>AI29/AJ29*100</f>
        <v>65.81756428918001</v>
      </c>
      <c r="AL29" s="15">
        <v>0.011261574074074075</v>
      </c>
      <c r="AM29" s="15">
        <v>0.029560185185185186</v>
      </c>
      <c r="AN29" s="16">
        <f>AL29/AM29*110</f>
        <v>41.90681284259985</v>
      </c>
      <c r="AO29" s="15">
        <v>0.05655092592592593</v>
      </c>
      <c r="AP29" s="15">
        <v>0.08305555555555555</v>
      </c>
      <c r="AQ29" s="16">
        <f>AO29/AP29*110</f>
        <v>74.89687848383502</v>
      </c>
      <c r="AR29" s="14">
        <f>AQ29+AN29+AK29+AH29+AE29+AB29</f>
        <v>435.5716733730028</v>
      </c>
      <c r="AS29" s="14">
        <f>D29+AR29</f>
        <v>720.9716733730028</v>
      </c>
    </row>
    <row r="30" spans="1:45" ht="12.75">
      <c r="A30" s="6">
        <v>28</v>
      </c>
      <c r="B30" s="13" t="s">
        <v>110</v>
      </c>
      <c r="C30" s="6" t="s">
        <v>36</v>
      </c>
      <c r="D30" s="22">
        <v>314.9</v>
      </c>
      <c r="E30" s="26"/>
      <c r="F30" s="26"/>
      <c r="G30" s="16"/>
      <c r="H30" s="26"/>
      <c r="I30" s="26"/>
      <c r="J30" s="16"/>
      <c r="K30" s="26"/>
      <c r="L30" s="26"/>
      <c r="M30" s="16"/>
      <c r="N30" s="26"/>
      <c r="O30" s="26"/>
      <c r="P30" s="16"/>
      <c r="Q30" s="29"/>
      <c r="R30" s="29"/>
      <c r="S30" s="14"/>
      <c r="T30" s="29"/>
      <c r="U30" s="29"/>
      <c r="V30" s="14"/>
      <c r="W30" s="2" t="s">
        <v>111</v>
      </c>
      <c r="X30" s="2" t="s">
        <v>112</v>
      </c>
      <c r="Y30" s="14">
        <f>W30/X30*100</f>
        <v>95.81827568404749</v>
      </c>
      <c r="Z30" s="25">
        <v>0.04144675925925926</v>
      </c>
      <c r="AA30" s="25">
        <v>0.05392361111111111</v>
      </c>
      <c r="AB30" s="14">
        <f>Z30/AA30*100</f>
        <v>76.86198755097661</v>
      </c>
      <c r="AC30" s="25">
        <v>0.031747685185185184</v>
      </c>
      <c r="AD30" s="25">
        <v>0.0344212962962963</v>
      </c>
      <c r="AE30" s="14">
        <f>AC30/AD30*100</f>
        <v>92.23268325487558</v>
      </c>
      <c r="AF30" s="25">
        <v>0.027858796296296295</v>
      </c>
      <c r="AG30" s="25">
        <v>0.04631944444444445</v>
      </c>
      <c r="AH30" s="14">
        <f>AF30/AG30*100</f>
        <v>60.144927536231876</v>
      </c>
      <c r="AI30" s="25">
        <v>0.02849537037037037</v>
      </c>
      <c r="AJ30" s="25">
        <v>0.04849537037037037</v>
      </c>
      <c r="AK30" s="18">
        <f>AI30/AJ30*100</f>
        <v>58.758949880668254</v>
      </c>
      <c r="AL30" s="15">
        <v>0.01207175925925926</v>
      </c>
      <c r="AM30" s="15">
        <v>0.02042824074074074</v>
      </c>
      <c r="AN30" s="16">
        <f>AL30/AM30*110</f>
        <v>65.00283286118982</v>
      </c>
      <c r="AO30" s="15"/>
      <c r="AP30" s="15"/>
      <c r="AQ30" s="17"/>
      <c r="AR30" s="14">
        <f>AH30+AB30+AN30+AQ30+AE30+Y30</f>
        <v>390.0607068873214</v>
      </c>
      <c r="AS30" s="14">
        <f>D30+AR30</f>
        <v>704.9607068873213</v>
      </c>
    </row>
    <row r="31" spans="1:45" ht="12.75">
      <c r="A31" s="6">
        <v>29</v>
      </c>
      <c r="B31" s="13" t="s">
        <v>113</v>
      </c>
      <c r="C31" s="6" t="s">
        <v>29</v>
      </c>
      <c r="D31" s="22">
        <v>286</v>
      </c>
      <c r="E31" s="30"/>
      <c r="F31" s="30"/>
      <c r="G31" s="16"/>
      <c r="H31" s="30"/>
      <c r="I31" s="30"/>
      <c r="J31" s="16"/>
      <c r="K31" s="30"/>
      <c r="L31" s="30"/>
      <c r="M31" s="16"/>
      <c r="N31" s="30"/>
      <c r="O31" s="30"/>
      <c r="P31" s="16"/>
      <c r="Q31" s="13" t="s">
        <v>57</v>
      </c>
      <c r="R31" s="13" t="s">
        <v>114</v>
      </c>
      <c r="S31" s="18">
        <f>Q31/R31*100</f>
        <v>64.61712561297624</v>
      </c>
      <c r="T31" s="13" t="s">
        <v>59</v>
      </c>
      <c r="U31" s="13" t="s">
        <v>115</v>
      </c>
      <c r="V31" s="14">
        <f>T31/U31*100</f>
        <v>71.58994032395567</v>
      </c>
      <c r="W31" s="2" t="s">
        <v>64</v>
      </c>
      <c r="X31" s="2" t="s">
        <v>116</v>
      </c>
      <c r="Y31" s="14">
        <f>W31/X31*100</f>
        <v>97.02089817696753</v>
      </c>
      <c r="Z31" s="13"/>
      <c r="AA31" s="13"/>
      <c r="AB31" s="18"/>
      <c r="AC31" s="25">
        <v>0.026863425925925926</v>
      </c>
      <c r="AD31" s="25">
        <v>0.03980324074074074</v>
      </c>
      <c r="AE31" s="18">
        <f>AC31/AD31*100</f>
        <v>67.4905495783658</v>
      </c>
      <c r="AF31" s="25">
        <v>0.02741898148148148</v>
      </c>
      <c r="AG31" s="25">
        <v>0.03252314814814815</v>
      </c>
      <c r="AH31" s="14">
        <f>AF31/AG31*100</f>
        <v>84.30604982206405</v>
      </c>
      <c r="AI31" s="25">
        <v>0.02732638888888889</v>
      </c>
      <c r="AJ31" s="25">
        <v>0.035729166666666666</v>
      </c>
      <c r="AK31" s="14">
        <f>AI31/AJ31*100</f>
        <v>76.48202137998057</v>
      </c>
      <c r="AL31" s="15">
        <v>0.010162037037037037</v>
      </c>
      <c r="AM31" s="15">
        <v>0.03960648148148148</v>
      </c>
      <c r="AN31" s="16">
        <f>AL31/AM31*110</f>
        <v>28.22326125073057</v>
      </c>
      <c r="AO31" s="15">
        <v>0.036284722222222225</v>
      </c>
      <c r="AP31" s="15">
        <v>0.0728125</v>
      </c>
      <c r="AQ31" s="16">
        <f>AO31/AP31*110</f>
        <v>54.81640438721984</v>
      </c>
      <c r="AR31" s="14">
        <f>AH31+Y31+AN31+AQ31+V31+AK31</f>
        <v>412.4385753409182</v>
      </c>
      <c r="AS31" s="14">
        <f>D31+AR31</f>
        <v>698.4385753409182</v>
      </c>
    </row>
    <row r="32" spans="1:45" ht="12.75">
      <c r="A32" s="6">
        <v>30</v>
      </c>
      <c r="B32" s="13" t="s">
        <v>117</v>
      </c>
      <c r="C32" s="6" t="s">
        <v>10</v>
      </c>
      <c r="D32" s="22">
        <v>273.3</v>
      </c>
      <c r="E32" s="30"/>
      <c r="F32" s="30"/>
      <c r="G32" s="16"/>
      <c r="H32" s="30"/>
      <c r="I32" s="30"/>
      <c r="J32" s="16"/>
      <c r="K32" s="30"/>
      <c r="L32" s="30"/>
      <c r="M32" s="16"/>
      <c r="N32" s="30"/>
      <c r="O32" s="30"/>
      <c r="P32" s="16"/>
      <c r="Q32" s="13" t="s">
        <v>11</v>
      </c>
      <c r="R32" s="13" t="s">
        <v>118</v>
      </c>
      <c r="S32" s="18">
        <f>Q32/R32*100</f>
        <v>46.50844363304427</v>
      </c>
      <c r="T32" s="13" t="s">
        <v>12</v>
      </c>
      <c r="U32" s="13" t="s">
        <v>92</v>
      </c>
      <c r="V32" s="14">
        <f>T32/U32*100</f>
        <v>64.83050847457626</v>
      </c>
      <c r="X32" s="13"/>
      <c r="Y32" s="14"/>
      <c r="Z32" s="25">
        <v>0.027233796296296298</v>
      </c>
      <c r="AA32" s="25">
        <v>0.03019675925925926</v>
      </c>
      <c r="AB32" s="14">
        <f>Z32/AA32*100</f>
        <v>90.18781142200078</v>
      </c>
      <c r="AC32" s="13"/>
      <c r="AD32" s="13"/>
      <c r="AE32" s="18"/>
      <c r="AF32" s="25">
        <v>0.026712962962962963</v>
      </c>
      <c r="AG32" s="25">
        <v>0.03561342592592592</v>
      </c>
      <c r="AH32" s="14">
        <f>AF32/AG32*100</f>
        <v>75.00812479688008</v>
      </c>
      <c r="AI32" s="25">
        <v>0.020462962962962964</v>
      </c>
      <c r="AJ32" s="25">
        <v>0.028425925925925927</v>
      </c>
      <c r="AK32" s="14">
        <f>AI32/AJ32*100</f>
        <v>71.9869706840391</v>
      </c>
      <c r="AL32" s="15">
        <v>0.010162037037037037</v>
      </c>
      <c r="AM32" s="15">
        <v>0.016655092592592593</v>
      </c>
      <c r="AN32" s="16">
        <f>AL32/AM32*110</f>
        <v>67.11605281445449</v>
      </c>
      <c r="AO32" s="15">
        <v>0.02480324074074074</v>
      </c>
      <c r="AP32" s="15">
        <v>0.05215277777777778</v>
      </c>
      <c r="AQ32" s="16">
        <f>AO32/AP32*110</f>
        <v>52.314691522414556</v>
      </c>
      <c r="AR32" s="14">
        <f>AK32+V32+AB32+AH32+AQ32+AN32</f>
        <v>421.44415971436524</v>
      </c>
      <c r="AS32" s="14">
        <f>D32+AR32</f>
        <v>694.7441597143652</v>
      </c>
    </row>
    <row r="33" spans="1:45" ht="12.75">
      <c r="A33" s="6">
        <v>31</v>
      </c>
      <c r="B33" s="13" t="s">
        <v>119</v>
      </c>
      <c r="C33" s="6" t="s">
        <v>47</v>
      </c>
      <c r="D33" s="22">
        <v>323.3</v>
      </c>
      <c r="E33" s="30"/>
      <c r="F33" s="27"/>
      <c r="G33" s="16"/>
      <c r="H33" s="30"/>
      <c r="I33" s="30"/>
      <c r="J33" s="16"/>
      <c r="K33" s="30"/>
      <c r="L33" s="27"/>
      <c r="M33" s="16"/>
      <c r="N33" s="30"/>
      <c r="O33" s="30"/>
      <c r="P33" s="16"/>
      <c r="Q33" s="13"/>
      <c r="R33" s="28"/>
      <c r="S33" s="14"/>
      <c r="T33" s="13" t="s">
        <v>49</v>
      </c>
      <c r="U33" s="13" t="s">
        <v>120</v>
      </c>
      <c r="V33" s="18">
        <f>T33/U33*100</f>
        <v>65.05612493899463</v>
      </c>
      <c r="W33" s="13" t="s">
        <v>50</v>
      </c>
      <c r="X33" s="13" t="s">
        <v>50</v>
      </c>
      <c r="Y33" s="14">
        <f>W33/X33*100</f>
        <v>100</v>
      </c>
      <c r="Z33" s="25">
        <v>0.02789351851851852</v>
      </c>
      <c r="AA33" s="25">
        <v>0.039467592592592596</v>
      </c>
      <c r="AB33" s="18">
        <f>Z33/AA33*100</f>
        <v>70.67448680351906</v>
      </c>
      <c r="AC33" s="33">
        <v>0.024375</v>
      </c>
      <c r="AD33" s="33">
        <v>0.03107638888888889</v>
      </c>
      <c r="AE33" s="14">
        <f>AC33/AD33*100</f>
        <v>78.43575418994413</v>
      </c>
      <c r="AF33" s="25">
        <v>0.0369212962962963</v>
      </c>
      <c r="AG33" s="25">
        <v>0.041631944444444444</v>
      </c>
      <c r="AH33" s="14">
        <f>AF33/AG33*100</f>
        <v>88.68501529051989</v>
      </c>
      <c r="AI33" s="25">
        <v>0.03601851851851852</v>
      </c>
      <c r="AJ33" s="25">
        <v>0.03601851851851852</v>
      </c>
      <c r="AK33" s="14">
        <f>AI33/AJ33*100</f>
        <v>100</v>
      </c>
      <c r="AL33" s="30"/>
      <c r="AM33" s="30"/>
      <c r="AN33" s="17"/>
      <c r="AO33" s="30"/>
      <c r="AP33" s="30"/>
      <c r="AQ33" s="17"/>
      <c r="AR33" s="14">
        <f>AK33+AH33+P33+S33+AE33+Y33</f>
        <v>367.120769480464</v>
      </c>
      <c r="AS33" s="14">
        <f>D33+AR33</f>
        <v>690.4207694804641</v>
      </c>
    </row>
    <row r="34" spans="1:45" ht="12.75">
      <c r="A34" s="6">
        <v>32</v>
      </c>
      <c r="B34" s="13" t="s">
        <v>121</v>
      </c>
      <c r="C34" s="6" t="s">
        <v>29</v>
      </c>
      <c r="D34" s="22">
        <v>244.2</v>
      </c>
      <c r="E34" s="26"/>
      <c r="F34" s="26"/>
      <c r="G34" s="16"/>
      <c r="H34" s="30"/>
      <c r="I34" s="30"/>
      <c r="J34" s="16"/>
      <c r="K34" s="26"/>
      <c r="L34" s="26"/>
      <c r="M34" s="16"/>
      <c r="N34" s="30"/>
      <c r="O34" s="30"/>
      <c r="P34" s="16"/>
      <c r="Q34" s="29"/>
      <c r="R34" s="29"/>
      <c r="S34" s="14"/>
      <c r="T34" s="13" t="s">
        <v>59</v>
      </c>
      <c r="U34" s="13" t="s">
        <v>122</v>
      </c>
      <c r="V34" s="14">
        <f>T34/U34*100</f>
        <v>87.1109958506224</v>
      </c>
      <c r="W34" s="2" t="s">
        <v>64</v>
      </c>
      <c r="X34" s="2" t="s">
        <v>64</v>
      </c>
      <c r="Y34" s="14">
        <f>W34/X34*100</f>
        <v>100</v>
      </c>
      <c r="Z34" s="25">
        <v>0.03383101851851852</v>
      </c>
      <c r="AA34" s="25">
        <v>0.04466435185185185</v>
      </c>
      <c r="AB34" s="14">
        <f>Z34/AA34*100</f>
        <v>75.74501166105209</v>
      </c>
      <c r="AC34" s="25">
        <v>0.026863425925925926</v>
      </c>
      <c r="AD34" s="25">
        <v>0.04524305555555556</v>
      </c>
      <c r="AE34" s="18">
        <f>AC34/AD34*100</f>
        <v>59.37579943719621</v>
      </c>
      <c r="AF34" s="25">
        <v>0.02741898148148148</v>
      </c>
      <c r="AG34" s="25">
        <v>0.040185185185185185</v>
      </c>
      <c r="AH34" s="14">
        <f>AF34/AG34*100</f>
        <v>68.2315668202765</v>
      </c>
      <c r="AI34" s="25">
        <v>0.02732638888888889</v>
      </c>
      <c r="AJ34" s="25">
        <v>0.041944444444444444</v>
      </c>
      <c r="AK34" s="18">
        <f>AI34/AJ34*100</f>
        <v>65.14900662251655</v>
      </c>
      <c r="AL34" s="15">
        <v>0.010162037037037037</v>
      </c>
      <c r="AM34" s="15">
        <v>0.02847222222222222</v>
      </c>
      <c r="AN34" s="16">
        <f>AL34/AM34*110</f>
        <v>39.26016260162602</v>
      </c>
      <c r="AO34" s="15">
        <v>0.036284722222222225</v>
      </c>
      <c r="AP34" s="15">
        <v>0.07016203703703704</v>
      </c>
      <c r="AQ34" s="16">
        <f>AO34/AP34*110</f>
        <v>56.88716595183108</v>
      </c>
      <c r="AR34" s="14">
        <f>AH34+Y34+AN34+AQ34+V34+AB34</f>
        <v>427.23490288540813</v>
      </c>
      <c r="AS34" s="14">
        <f>D34+AR34</f>
        <v>671.4349028854081</v>
      </c>
    </row>
    <row r="35" spans="1:45" ht="12.75">
      <c r="A35" s="6">
        <v>33</v>
      </c>
      <c r="B35" s="13" t="s">
        <v>123</v>
      </c>
      <c r="C35" s="6" t="s">
        <v>29</v>
      </c>
      <c r="D35" s="22">
        <v>309.8</v>
      </c>
      <c r="E35" s="30"/>
      <c r="F35" s="30"/>
      <c r="G35" s="16"/>
      <c r="H35" s="27"/>
      <c r="I35" s="27"/>
      <c r="J35" s="16"/>
      <c r="K35" s="30"/>
      <c r="L35" s="30"/>
      <c r="M35" s="16"/>
      <c r="N35" s="27"/>
      <c r="O35" s="27"/>
      <c r="P35" s="16"/>
      <c r="Q35" s="13" t="s">
        <v>57</v>
      </c>
      <c r="R35" s="13" t="s">
        <v>124</v>
      </c>
      <c r="S35" s="14">
        <f>Q35/R35*100</f>
        <v>91.06858054226475</v>
      </c>
      <c r="T35" s="28"/>
      <c r="U35" s="28"/>
      <c r="V35" s="14"/>
      <c r="X35" s="28"/>
      <c r="Y35" s="14"/>
      <c r="Z35" s="25">
        <v>0.03383101851851852</v>
      </c>
      <c r="AA35" s="25">
        <v>0.038113425925925926</v>
      </c>
      <c r="AB35" s="14">
        <f>Z35/AA35*100</f>
        <v>88.76404494382022</v>
      </c>
      <c r="AC35" s="25">
        <v>0.026863425925925926</v>
      </c>
      <c r="AD35" s="25">
        <v>0.030567129629629628</v>
      </c>
      <c r="AE35" s="14">
        <f>AC35/AD35*100</f>
        <v>87.8833775085195</v>
      </c>
      <c r="AF35" s="25">
        <v>0.02741898148148148</v>
      </c>
      <c r="AG35" s="25">
        <v>0.0372337962962963</v>
      </c>
      <c r="AH35" s="18">
        <f>AF35/AG35*100</f>
        <v>73.640037301834</v>
      </c>
      <c r="AI35" s="25">
        <v>0.02732638888888889</v>
      </c>
      <c r="AJ35" s="25">
        <v>0.030752314814814816</v>
      </c>
      <c r="AK35" s="14">
        <f>AI35/AJ35*100</f>
        <v>88.85961610839293</v>
      </c>
      <c r="AL35" s="27"/>
      <c r="AM35" s="27"/>
      <c r="AN35" s="16"/>
      <c r="AO35" s="26"/>
      <c r="AP35" s="27"/>
      <c r="AQ35" s="16"/>
      <c r="AR35" s="14">
        <f>AK35+AE35+AN35+AQ35+S35+AB35</f>
        <v>356.57561910299745</v>
      </c>
      <c r="AS35" s="14">
        <f>D35+AR35</f>
        <v>666.3756191029975</v>
      </c>
    </row>
    <row r="36" spans="1:45" ht="12.75">
      <c r="A36" s="6">
        <v>34</v>
      </c>
      <c r="B36" s="13" t="s">
        <v>125</v>
      </c>
      <c r="C36" s="6" t="s">
        <v>10</v>
      </c>
      <c r="D36" s="22">
        <v>298</v>
      </c>
      <c r="E36" s="15"/>
      <c r="F36" s="27"/>
      <c r="G36" s="16"/>
      <c r="H36" s="15">
        <v>0.006238425925925926</v>
      </c>
      <c r="I36" s="15">
        <v>0.01005787037037037</v>
      </c>
      <c r="J36" s="16">
        <f>H36/I36*120</f>
        <v>74.43037974683546</v>
      </c>
      <c r="K36" s="15">
        <v>0.013541666666666667</v>
      </c>
      <c r="L36" s="15">
        <v>0.034525462962962966</v>
      </c>
      <c r="M36" s="16">
        <f>K36/L36*120</f>
        <v>47.06671136439825</v>
      </c>
      <c r="N36" s="15">
        <v>0.017858796296296296</v>
      </c>
      <c r="O36" s="15">
        <v>0.035138888888888886</v>
      </c>
      <c r="P36" s="16">
        <f>N36/O36*120</f>
        <v>60.988142292490124</v>
      </c>
      <c r="Q36" s="13" t="s">
        <v>11</v>
      </c>
      <c r="R36" s="13" t="s">
        <v>126</v>
      </c>
      <c r="S36" s="14">
        <f>Q36/R36*100</f>
        <v>69.4141689373297</v>
      </c>
      <c r="T36" s="13" t="s">
        <v>12</v>
      </c>
      <c r="U36" s="13" t="s">
        <v>127</v>
      </c>
      <c r="V36" s="14">
        <f>T36/U36*100</f>
        <v>61.99351701782819</v>
      </c>
      <c r="W36" s="2" t="s">
        <v>14</v>
      </c>
      <c r="X36" s="2" t="s">
        <v>128</v>
      </c>
      <c r="Y36" s="14">
        <f>W36/X36*100</f>
        <v>50.866304628911294</v>
      </c>
      <c r="Z36" s="25"/>
      <c r="AA36" s="25"/>
      <c r="AB36" s="18"/>
      <c r="AC36" s="25"/>
      <c r="AD36" s="25"/>
      <c r="AE36" s="18"/>
      <c r="AF36" s="25"/>
      <c r="AG36" s="25"/>
      <c r="AH36" s="18"/>
      <c r="AI36" s="13"/>
      <c r="AJ36" s="13"/>
      <c r="AK36" s="18"/>
      <c r="AL36" s="15">
        <v>0.010162037037037037</v>
      </c>
      <c r="AM36" s="15">
        <v>0.025034722222222222</v>
      </c>
      <c r="AN36" s="17">
        <f>AL36/AM36*110</f>
        <v>44.65094775774388</v>
      </c>
      <c r="AO36" s="15">
        <v>0.02480324074074074</v>
      </c>
      <c r="AP36" s="15">
        <v>0.06328703703703703</v>
      </c>
      <c r="AQ36" s="17">
        <f>AO36/AP36*110</f>
        <v>43.1108266276518</v>
      </c>
      <c r="AR36" s="14">
        <f>M36+V36+Y36+S36+P36+J36</f>
        <v>364.759223987793</v>
      </c>
      <c r="AS36" s="14">
        <f>D36+AR36</f>
        <v>662.759223987793</v>
      </c>
    </row>
    <row r="37" spans="1:45" ht="12.75">
      <c r="A37" s="6">
        <v>35</v>
      </c>
      <c r="B37" s="13" t="s">
        <v>129</v>
      </c>
      <c r="C37" s="6" t="s">
        <v>36</v>
      </c>
      <c r="D37" s="22">
        <v>155.8</v>
      </c>
      <c r="E37" s="30"/>
      <c r="F37" s="30"/>
      <c r="G37" s="16"/>
      <c r="H37" s="27"/>
      <c r="I37" s="27"/>
      <c r="J37" s="16"/>
      <c r="K37" s="30"/>
      <c r="L37" s="30"/>
      <c r="M37" s="16"/>
      <c r="N37" s="27"/>
      <c r="O37" s="27"/>
      <c r="P37" s="16"/>
      <c r="Q37" s="13" t="s">
        <v>39</v>
      </c>
      <c r="R37" s="13" t="s">
        <v>130</v>
      </c>
      <c r="S37" s="14">
        <f>Q37/R37*100</f>
        <v>61.94331983805669</v>
      </c>
      <c r="T37" s="28"/>
      <c r="U37" s="28"/>
      <c r="V37" s="14"/>
      <c r="W37" s="28"/>
      <c r="X37" s="28"/>
      <c r="Y37" s="14"/>
      <c r="Z37" s="25">
        <v>0.04144675925925926</v>
      </c>
      <c r="AA37" s="25">
        <v>0.04144675925925926</v>
      </c>
      <c r="AB37" s="14">
        <f>Z37/AA37*100</f>
        <v>100</v>
      </c>
      <c r="AC37" s="25">
        <v>0.031747685185185184</v>
      </c>
      <c r="AD37" s="25">
        <v>0.031747685185185184</v>
      </c>
      <c r="AE37" s="14">
        <f>AC37/AD37*100</f>
        <v>100</v>
      </c>
      <c r="AF37" s="28"/>
      <c r="AG37" s="28"/>
      <c r="AH37" s="18"/>
      <c r="AI37" s="25">
        <v>0.02849537037037037</v>
      </c>
      <c r="AJ37" s="25">
        <v>0.044502314814814814</v>
      </c>
      <c r="AK37" s="14">
        <f>AI37/AJ37*100</f>
        <v>64.03120936280884</v>
      </c>
      <c r="AL37" s="15">
        <v>0.01207175925925926</v>
      </c>
      <c r="AM37" s="15">
        <v>0.014849537037037038</v>
      </c>
      <c r="AN37" s="16">
        <f>AL37/AM37*110</f>
        <v>89.423226812159</v>
      </c>
      <c r="AO37" s="15">
        <v>0.04797453703703704</v>
      </c>
      <c r="AP37" s="15">
        <v>0.06398148148148149</v>
      </c>
      <c r="AQ37" s="16">
        <f>AO37/AP37*110</f>
        <v>82.4801013024602</v>
      </c>
      <c r="AR37" s="14">
        <f>AK37+AB37+AN37+AQ37+AE37+S37</f>
        <v>497.87785731548473</v>
      </c>
      <c r="AS37" s="14">
        <f>D37+AR37</f>
        <v>653.6778573154847</v>
      </c>
    </row>
    <row r="38" spans="1:45" ht="12.75">
      <c r="A38" s="6">
        <v>36</v>
      </c>
      <c r="B38" s="13" t="s">
        <v>131</v>
      </c>
      <c r="C38" s="6" t="s">
        <v>29</v>
      </c>
      <c r="D38" s="22">
        <v>291.5</v>
      </c>
      <c r="E38" s="30"/>
      <c r="F38" s="30"/>
      <c r="G38" s="16"/>
      <c r="H38" s="27"/>
      <c r="I38" s="27"/>
      <c r="J38" s="16"/>
      <c r="K38" s="30"/>
      <c r="L38" s="30"/>
      <c r="M38" s="16"/>
      <c r="N38" s="27"/>
      <c r="O38" s="27"/>
      <c r="P38" s="16"/>
      <c r="Q38" s="13" t="s">
        <v>57</v>
      </c>
      <c r="R38" s="13" t="s">
        <v>132</v>
      </c>
      <c r="S38" s="14">
        <f>Q38/R38*100</f>
        <v>58.5841313269494</v>
      </c>
      <c r="T38" s="28"/>
      <c r="U38" s="28"/>
      <c r="V38" s="14"/>
      <c r="X38" s="28"/>
      <c r="Y38" s="14"/>
      <c r="Z38" s="28"/>
      <c r="AA38" s="28"/>
      <c r="AB38" s="18"/>
      <c r="AC38" s="13"/>
      <c r="AD38" s="13"/>
      <c r="AE38" s="18"/>
      <c r="AF38" s="25">
        <v>0.02741898148148148</v>
      </c>
      <c r="AG38" s="25">
        <v>0.03194444444444444</v>
      </c>
      <c r="AH38" s="14">
        <f>AF38/AG38*100</f>
        <v>85.83333333333334</v>
      </c>
      <c r="AI38" s="25">
        <v>0.02732638888888889</v>
      </c>
      <c r="AJ38" s="25">
        <v>0.034479166666666665</v>
      </c>
      <c r="AK38" s="14">
        <f>AI38/AJ38*100</f>
        <v>79.25478348439074</v>
      </c>
      <c r="AL38" s="15">
        <v>0.010162037037037037</v>
      </c>
      <c r="AM38" s="15">
        <v>0.016168981481481482</v>
      </c>
      <c r="AN38" s="16">
        <f>AL38/AM38*110</f>
        <v>69.13385826771653</v>
      </c>
      <c r="AO38" s="15">
        <v>0.036284722222222225</v>
      </c>
      <c r="AP38" s="15">
        <v>0.06399305555555555</v>
      </c>
      <c r="AQ38" s="16">
        <f>AO38/AP38*110</f>
        <v>62.37113402061857</v>
      </c>
      <c r="AR38" s="14">
        <f>AK38+AE38+AN38+AQ38+S38+AH38</f>
        <v>355.1772404330086</v>
      </c>
      <c r="AS38" s="14">
        <f>D38+AR38</f>
        <v>646.6772404330086</v>
      </c>
    </row>
    <row r="39" spans="1:45" ht="12.75">
      <c r="A39" s="6">
        <v>37</v>
      </c>
      <c r="B39" s="13" t="s">
        <v>133</v>
      </c>
      <c r="C39" s="6" t="s">
        <v>29</v>
      </c>
      <c r="D39" s="22">
        <v>246.3</v>
      </c>
      <c r="E39" s="30"/>
      <c r="F39" s="30"/>
      <c r="G39" s="16"/>
      <c r="H39" s="30"/>
      <c r="I39" s="30"/>
      <c r="J39" s="16"/>
      <c r="K39" s="30"/>
      <c r="L39" s="30"/>
      <c r="M39" s="16"/>
      <c r="N39" s="30"/>
      <c r="O39" s="30"/>
      <c r="P39" s="16"/>
      <c r="Q39" s="13" t="s">
        <v>57</v>
      </c>
      <c r="R39" s="13" t="s">
        <v>134</v>
      </c>
      <c r="S39" s="18">
        <f>Q39/R39*100</f>
        <v>63.00110334681869</v>
      </c>
      <c r="T39" s="13" t="s">
        <v>59</v>
      </c>
      <c r="U39" s="13" t="s">
        <v>135</v>
      </c>
      <c r="V39" s="14">
        <f>T39/U39*100</f>
        <v>68.46718304117407</v>
      </c>
      <c r="W39" s="2" t="s">
        <v>64</v>
      </c>
      <c r="X39" s="2" t="s">
        <v>136</v>
      </c>
      <c r="Y39" s="14">
        <f>W39/X39*100</f>
        <v>65.9214501510574</v>
      </c>
      <c r="Z39" s="13"/>
      <c r="AA39" s="13"/>
      <c r="AB39" s="18"/>
      <c r="AC39" s="13"/>
      <c r="AD39" s="13"/>
      <c r="AE39" s="18"/>
      <c r="AF39" s="25">
        <v>0.02741898148148148</v>
      </c>
      <c r="AG39" s="25">
        <v>0.042256944444444444</v>
      </c>
      <c r="AH39" s="14">
        <f>AF39/AG39*100</f>
        <v>64.88633251164065</v>
      </c>
      <c r="AI39" s="25">
        <v>0.02732638888888889</v>
      </c>
      <c r="AJ39" s="25">
        <v>0.038877314814814816</v>
      </c>
      <c r="AK39" s="14">
        <f>AI39/AJ39*100</f>
        <v>70.28877642155403</v>
      </c>
      <c r="AL39" s="15">
        <v>0.010162037037037037</v>
      </c>
      <c r="AM39" s="15">
        <v>0.01662037037037037</v>
      </c>
      <c r="AN39" s="16">
        <f>AL39/AM39*110</f>
        <v>67.25626740947077</v>
      </c>
      <c r="AO39" s="15">
        <v>0.036284722222222225</v>
      </c>
      <c r="AP39" s="15">
        <v>0.06888888888888889</v>
      </c>
      <c r="AQ39" s="16">
        <f>AO39/AP39*110</f>
        <v>57.93850806451613</v>
      </c>
      <c r="AR39" s="14">
        <f>AH39+Y39+AN39+AQ39+V39+AK39</f>
        <v>394.758517599413</v>
      </c>
      <c r="AS39" s="14">
        <f>D39+AR39</f>
        <v>641.058517599413</v>
      </c>
    </row>
    <row r="40" spans="1:45" ht="12.75">
      <c r="A40" s="6">
        <v>38</v>
      </c>
      <c r="B40" s="13" t="s">
        <v>137</v>
      </c>
      <c r="C40" s="6" t="s">
        <v>47</v>
      </c>
      <c r="D40" s="22">
        <v>241.6</v>
      </c>
      <c r="E40" s="30"/>
      <c r="F40" s="26"/>
      <c r="G40" s="16"/>
      <c r="H40" s="26"/>
      <c r="I40" s="26"/>
      <c r="J40" s="31"/>
      <c r="K40" s="30"/>
      <c r="L40" s="26"/>
      <c r="M40" s="16"/>
      <c r="N40" s="26"/>
      <c r="O40" s="26"/>
      <c r="P40" s="31"/>
      <c r="Q40" s="13"/>
      <c r="R40" s="29"/>
      <c r="S40" s="14"/>
      <c r="T40" s="29"/>
      <c r="U40" s="29"/>
      <c r="V40" s="14"/>
      <c r="W40" s="13" t="s">
        <v>50</v>
      </c>
      <c r="X40" s="13" t="s">
        <v>17</v>
      </c>
      <c r="Y40" s="14">
        <f>W40/X40*100</f>
        <v>83.36355394378967</v>
      </c>
      <c r="Z40" s="29"/>
      <c r="AA40" s="29"/>
      <c r="AB40" s="18"/>
      <c r="AC40" s="13"/>
      <c r="AD40" s="29"/>
      <c r="AE40" s="18"/>
      <c r="AF40" s="25">
        <v>0.0369212962962963</v>
      </c>
      <c r="AG40" s="25">
        <v>0.0369212962962963</v>
      </c>
      <c r="AH40" s="14">
        <f>AF40/AG40*100</f>
        <v>100</v>
      </c>
      <c r="AI40" s="25">
        <v>0.03601851851851852</v>
      </c>
      <c r="AJ40" s="25">
        <v>0.038252314814814815</v>
      </c>
      <c r="AK40" s="14">
        <f>AI40/AJ40*100</f>
        <v>94.16036308623298</v>
      </c>
      <c r="AL40" s="15">
        <v>0.011990740740740741</v>
      </c>
      <c r="AM40" s="15">
        <v>0.03599537037037037</v>
      </c>
      <c r="AN40" s="16">
        <f>AL40/AM40*110</f>
        <v>36.643086816720256</v>
      </c>
      <c r="AO40" s="15">
        <v>0.027835648148148148</v>
      </c>
      <c r="AP40" s="15">
        <v>0.037175925925925925</v>
      </c>
      <c r="AQ40" s="16">
        <f>AO40/AP40*110</f>
        <v>82.36301369863014</v>
      </c>
      <c r="AR40" s="14">
        <f>Y40+AH40+AK40+AN40+AQ40</f>
        <v>396.530017545373</v>
      </c>
      <c r="AS40" s="14">
        <f>D40+AR40</f>
        <v>638.130017545373</v>
      </c>
    </row>
    <row r="41" spans="1:45" ht="12.75">
      <c r="A41" s="6">
        <v>39</v>
      </c>
      <c r="B41" s="13" t="s">
        <v>138</v>
      </c>
      <c r="C41" s="6" t="s">
        <v>47</v>
      </c>
      <c r="D41" s="22">
        <v>236.2</v>
      </c>
      <c r="E41" s="30"/>
      <c r="F41" s="30"/>
      <c r="G41" s="16"/>
      <c r="H41" s="30"/>
      <c r="I41" s="30"/>
      <c r="J41" s="31"/>
      <c r="K41" s="30"/>
      <c r="L41" s="30"/>
      <c r="M41" s="16"/>
      <c r="N41" s="30"/>
      <c r="O41" s="30"/>
      <c r="P41" s="31"/>
      <c r="Q41" s="13" t="s">
        <v>48</v>
      </c>
      <c r="R41" s="13" t="s">
        <v>139</v>
      </c>
      <c r="S41" s="14">
        <f>Q41/R41*100</f>
        <v>60.434322033898304</v>
      </c>
      <c r="T41" s="13" t="s">
        <v>49</v>
      </c>
      <c r="U41" s="13" t="s">
        <v>140</v>
      </c>
      <c r="V41" s="14">
        <f>T41/U41*100</f>
        <v>52.44934094038953</v>
      </c>
      <c r="W41" s="13" t="s">
        <v>50</v>
      </c>
      <c r="X41" s="13" t="s">
        <v>141</v>
      </c>
      <c r="Y41" s="14">
        <f>W41/X41*100</f>
        <v>59.533829718355456</v>
      </c>
      <c r="Z41" s="13"/>
      <c r="AA41" s="13"/>
      <c r="AB41" s="18"/>
      <c r="AC41" s="33">
        <v>0.024375</v>
      </c>
      <c r="AD41" s="33">
        <v>0.03037037037037037</v>
      </c>
      <c r="AE41" s="14">
        <f>AC41/AD41*100</f>
        <v>80.25914634146342</v>
      </c>
      <c r="AF41" s="25">
        <v>0.0369212962962963</v>
      </c>
      <c r="AG41" s="25">
        <v>0.044224537037037034</v>
      </c>
      <c r="AH41" s="14">
        <f>AF41/AG41*100</f>
        <v>83.48599842973044</v>
      </c>
      <c r="AI41" s="13"/>
      <c r="AJ41" s="13"/>
      <c r="AK41" s="18"/>
      <c r="AL41" s="15">
        <v>0.011990740740740741</v>
      </c>
      <c r="AM41" s="15">
        <v>0.026944444444444444</v>
      </c>
      <c r="AN41" s="17">
        <f>AL41/AM41*110</f>
        <v>48.95189003436426</v>
      </c>
      <c r="AO41" s="15">
        <v>0.027835648148148148</v>
      </c>
      <c r="AP41" s="15">
        <v>0.0508912037037037</v>
      </c>
      <c r="AQ41" s="16">
        <f>AO41/AP41*110</f>
        <v>60.16602228792359</v>
      </c>
      <c r="AR41" s="14">
        <f>AE41+AH41+AQ41+S41+V41+Y41</f>
        <v>396.32865975176077</v>
      </c>
      <c r="AS41" s="14">
        <f>D41+AR41</f>
        <v>632.5286597517608</v>
      </c>
    </row>
    <row r="42" spans="1:45" ht="12.75">
      <c r="A42" s="6">
        <v>40</v>
      </c>
      <c r="B42" s="13" t="s">
        <v>142</v>
      </c>
      <c r="C42" s="6" t="s">
        <v>10</v>
      </c>
      <c r="D42" s="22">
        <v>240.6</v>
      </c>
      <c r="E42" s="27"/>
      <c r="F42" s="27"/>
      <c r="G42" s="16"/>
      <c r="H42" s="27"/>
      <c r="I42" s="27"/>
      <c r="J42" s="16"/>
      <c r="K42" s="27"/>
      <c r="L42" s="27"/>
      <c r="M42" s="16"/>
      <c r="N42" s="27"/>
      <c r="O42" s="27"/>
      <c r="P42" s="16"/>
      <c r="Q42" s="28"/>
      <c r="R42" s="28"/>
      <c r="S42" s="14"/>
      <c r="T42" s="28"/>
      <c r="U42" s="28"/>
      <c r="V42" s="14"/>
      <c r="W42" s="2" t="s">
        <v>14</v>
      </c>
      <c r="X42" s="2" t="s">
        <v>143</v>
      </c>
      <c r="Y42" s="14">
        <f>W42/X42*100</f>
        <v>66.051040967092</v>
      </c>
      <c r="Z42" s="25">
        <v>0.027233796296296298</v>
      </c>
      <c r="AA42" s="25">
        <v>0.04175925925925926</v>
      </c>
      <c r="AB42" s="14">
        <f>Z42/AA42*100</f>
        <v>65.21618625277162</v>
      </c>
      <c r="AC42" s="25">
        <v>0.02241898148148148</v>
      </c>
      <c r="AD42" s="25">
        <v>0.02241898148148148</v>
      </c>
      <c r="AE42" s="14">
        <f>AC42/AD42*100</f>
        <v>100</v>
      </c>
      <c r="AF42" s="25">
        <v>0.026712962962962963</v>
      </c>
      <c r="AG42" s="25">
        <v>0.04667824074074074</v>
      </c>
      <c r="AH42" s="18">
        <f>AF42/AG42*100</f>
        <v>57.227870071906764</v>
      </c>
      <c r="AI42" s="25">
        <v>0.020462962962962964</v>
      </c>
      <c r="AJ42" s="25">
        <v>0.034027777777777775</v>
      </c>
      <c r="AK42" s="14">
        <f>AI42/AJ42*100</f>
        <v>60.13605442176871</v>
      </c>
      <c r="AL42" s="15">
        <v>0.010162037037037037</v>
      </c>
      <c r="AM42" s="15">
        <v>0.024965277777777777</v>
      </c>
      <c r="AN42" s="16">
        <f>AL42/AM42*110</f>
        <v>44.77515067222995</v>
      </c>
      <c r="AO42" s="15">
        <v>0.02480324074074074</v>
      </c>
      <c r="AP42" s="15">
        <v>0.055219907407407405</v>
      </c>
      <c r="AQ42" s="16">
        <f>AO42/AP42*110</f>
        <v>49.40892894571369</v>
      </c>
      <c r="AR42" s="14">
        <f>AK42+Y42+AE42+AQ42+AB42+AN42</f>
        <v>385.58736125957597</v>
      </c>
      <c r="AS42" s="14">
        <f>D42+AR42</f>
        <v>626.1873612595759</v>
      </c>
    </row>
    <row r="43" spans="1:45" ht="12.75">
      <c r="A43" s="6">
        <v>41</v>
      </c>
      <c r="B43" s="13" t="s">
        <v>144</v>
      </c>
      <c r="C43" s="6" t="s">
        <v>10</v>
      </c>
      <c r="D43" s="22">
        <v>256.6</v>
      </c>
      <c r="E43" s="26"/>
      <c r="F43" s="26"/>
      <c r="G43" s="16"/>
      <c r="H43" s="30"/>
      <c r="I43" s="30"/>
      <c r="J43" s="16"/>
      <c r="K43" s="26"/>
      <c r="L43" s="26"/>
      <c r="M43" s="16"/>
      <c r="N43" s="30"/>
      <c r="O43" s="30"/>
      <c r="P43" s="16"/>
      <c r="Q43" s="29"/>
      <c r="R43" s="29"/>
      <c r="S43" s="14"/>
      <c r="T43" s="13" t="s">
        <v>12</v>
      </c>
      <c r="U43" s="13" t="s">
        <v>69</v>
      </c>
      <c r="V43" s="14">
        <f>T43/U43*100</f>
        <v>65.40324878882872</v>
      </c>
      <c r="W43" s="2" t="s">
        <v>14</v>
      </c>
      <c r="X43" s="2" t="s">
        <v>145</v>
      </c>
      <c r="Y43" s="18">
        <f>W43/X43*100</f>
        <v>42.08386820710312</v>
      </c>
      <c r="Z43" s="25">
        <v>0.027233796296296298</v>
      </c>
      <c r="AA43" s="25">
        <v>0.036145833333333335</v>
      </c>
      <c r="AB43" s="14">
        <f>Z43/AA43*100</f>
        <v>75.34422030099263</v>
      </c>
      <c r="AC43" s="25">
        <v>0.02241898148148148</v>
      </c>
      <c r="AD43" s="25">
        <v>0.04075231481481482</v>
      </c>
      <c r="AE43" s="18">
        <f>AC43/AD43*100</f>
        <v>55.01278046009656</v>
      </c>
      <c r="AF43" s="25">
        <v>0.026712962962962963</v>
      </c>
      <c r="AG43" s="25">
        <v>0.047824074074074074</v>
      </c>
      <c r="AH43" s="14">
        <f>AF43/AG43*100</f>
        <v>55.8567279767667</v>
      </c>
      <c r="AI43" s="25">
        <v>0.020462962962962964</v>
      </c>
      <c r="AJ43" s="25">
        <v>0.028506944444444446</v>
      </c>
      <c r="AK43" s="14">
        <f>AI43/AJ43*100</f>
        <v>71.78237921234268</v>
      </c>
      <c r="AL43" s="15">
        <v>0.010162037037037037</v>
      </c>
      <c r="AM43" s="15">
        <v>0.026516203703703705</v>
      </c>
      <c r="AN43" s="16">
        <f>AL43/AM43*110</f>
        <v>42.15626364033173</v>
      </c>
      <c r="AO43" s="15">
        <v>0.02480324074074074</v>
      </c>
      <c r="AP43" s="15">
        <v>0.04836805555555555</v>
      </c>
      <c r="AQ43" s="16">
        <f>AO43/AP43*110</f>
        <v>56.40823163436229</v>
      </c>
      <c r="AR43" s="14">
        <f>AK43+V43+AB43+AH43+AQ43+AN43</f>
        <v>366.95107155362473</v>
      </c>
      <c r="AS43" s="14">
        <f>D43+AR43</f>
        <v>623.5510715536248</v>
      </c>
    </row>
    <row r="44" spans="1:45" ht="12.75">
      <c r="A44" s="6">
        <v>42</v>
      </c>
      <c r="B44" s="13" t="s">
        <v>146</v>
      </c>
      <c r="C44" s="6" t="s">
        <v>29</v>
      </c>
      <c r="D44" s="22">
        <v>251.9</v>
      </c>
      <c r="E44" s="30"/>
      <c r="F44" s="30"/>
      <c r="G44" s="16"/>
      <c r="H44" s="30"/>
      <c r="I44" s="30"/>
      <c r="J44" s="16"/>
      <c r="K44" s="30"/>
      <c r="L44" s="30"/>
      <c r="M44" s="16"/>
      <c r="N44" s="30"/>
      <c r="O44" s="30"/>
      <c r="P44" s="16"/>
      <c r="Q44" s="13" t="s">
        <v>57</v>
      </c>
      <c r="R44" s="13" t="s">
        <v>147</v>
      </c>
      <c r="S44" s="18">
        <f>Q44/R44*100</f>
        <v>56.21923203150641</v>
      </c>
      <c r="T44" s="13" t="s">
        <v>59</v>
      </c>
      <c r="U44" s="13" t="s">
        <v>148</v>
      </c>
      <c r="V44" s="14">
        <f>T44/U44*100</f>
        <v>64.12752959144711</v>
      </c>
      <c r="W44" s="2" t="s">
        <v>64</v>
      </c>
      <c r="X44" s="2" t="s">
        <v>149</v>
      </c>
      <c r="Y44" s="14">
        <f>W44/X44*100</f>
        <v>73.09882747068677</v>
      </c>
      <c r="Z44" s="13"/>
      <c r="AA44" s="13"/>
      <c r="AB44" s="18"/>
      <c r="AC44" s="25">
        <v>0.026863425925925926</v>
      </c>
      <c r="AD44" s="25">
        <v>0.03980324074074074</v>
      </c>
      <c r="AE44" s="14">
        <f>AC44/AD44*100</f>
        <v>67.4905495783658</v>
      </c>
      <c r="AF44" s="13"/>
      <c r="AG44" s="13"/>
      <c r="AH44" s="18"/>
      <c r="AI44" s="25">
        <v>0.02732638888888889</v>
      </c>
      <c r="AJ44" s="25">
        <v>0.04030092592592593</v>
      </c>
      <c r="AK44" s="14">
        <f>AI44/AJ44*100</f>
        <v>67.80585870189546</v>
      </c>
      <c r="AL44" s="15">
        <v>0.010162037037037037</v>
      </c>
      <c r="AM44" s="15">
        <v>0.02851851851851852</v>
      </c>
      <c r="AN44" s="16">
        <f>AL44/AM44*110</f>
        <v>39.19642857142857</v>
      </c>
      <c r="AO44" s="15">
        <v>0.036284722222222225</v>
      </c>
      <c r="AP44" s="15">
        <v>0.07372685185185185</v>
      </c>
      <c r="AQ44" s="16">
        <f>AO44/AP44*110</f>
        <v>54.136577708006286</v>
      </c>
      <c r="AR44" s="14">
        <f>AE44+Y44+AN44+AQ44+V44+AK44</f>
        <v>365.85577162182994</v>
      </c>
      <c r="AS44" s="14">
        <f>D44+AR44</f>
        <v>617.7557716218299</v>
      </c>
    </row>
    <row r="45" spans="1:45" ht="12.75">
      <c r="A45" s="6">
        <v>43</v>
      </c>
      <c r="B45" s="13" t="s">
        <v>150</v>
      </c>
      <c r="C45" s="6" t="s">
        <v>10</v>
      </c>
      <c r="D45" s="22">
        <v>307.9</v>
      </c>
      <c r="E45" s="27"/>
      <c r="F45" s="27"/>
      <c r="G45" s="16"/>
      <c r="H45" s="30"/>
      <c r="I45" s="30"/>
      <c r="J45" s="16"/>
      <c r="K45" s="27"/>
      <c r="L45" s="27"/>
      <c r="M45" s="16"/>
      <c r="N45" s="30"/>
      <c r="O45" s="30"/>
      <c r="P45" s="16"/>
      <c r="Q45" s="28"/>
      <c r="R45" s="28"/>
      <c r="S45" s="14"/>
      <c r="T45" s="13" t="s">
        <v>12</v>
      </c>
      <c r="U45" s="13" t="s">
        <v>151</v>
      </c>
      <c r="V45" s="14">
        <f>T45/U45*100</f>
        <v>73.77049180327869</v>
      </c>
      <c r="W45" s="2" t="s">
        <v>14</v>
      </c>
      <c r="X45" s="13" t="s">
        <v>151</v>
      </c>
      <c r="Y45" s="14">
        <f>W45/X45*100</f>
        <v>63.2272581163613</v>
      </c>
      <c r="Z45" s="25">
        <v>0.027233796296296298</v>
      </c>
      <c r="AA45" s="25">
        <v>0.030289351851851852</v>
      </c>
      <c r="AB45" s="14">
        <f>Z45/AA45*100</f>
        <v>89.91211310661062</v>
      </c>
      <c r="AC45" s="25">
        <v>0.02241898148148148</v>
      </c>
      <c r="AD45" s="25">
        <v>0.029363425925925925</v>
      </c>
      <c r="AE45" s="14">
        <f>AC45/AD45*100</f>
        <v>76.3500197083169</v>
      </c>
      <c r="AF45" s="13"/>
      <c r="AG45" s="13"/>
      <c r="AH45" s="18"/>
      <c r="AI45" s="28"/>
      <c r="AJ45" s="28"/>
      <c r="AK45" s="18"/>
      <c r="AL45" s="30"/>
      <c r="AM45" s="30"/>
      <c r="AN45" s="17"/>
      <c r="AO45" s="26"/>
      <c r="AP45" s="30"/>
      <c r="AQ45" s="17"/>
      <c r="AR45" s="14">
        <f>V45+Y45+AB45+AE45</f>
        <v>303.2598827345675</v>
      </c>
      <c r="AS45" s="14">
        <f>D45+AR45</f>
        <v>611.1598827345674</v>
      </c>
    </row>
    <row r="46" spans="1:45" ht="12.75">
      <c r="A46" s="6">
        <v>44</v>
      </c>
      <c r="B46" s="13" t="s">
        <v>152</v>
      </c>
      <c r="C46" s="6" t="s">
        <v>10</v>
      </c>
      <c r="D46" s="22">
        <v>273.6</v>
      </c>
      <c r="E46" s="27"/>
      <c r="F46" s="27"/>
      <c r="G46" s="16"/>
      <c r="H46" s="27"/>
      <c r="I46" s="27"/>
      <c r="J46" s="16"/>
      <c r="K46" s="27"/>
      <c r="L46" s="27"/>
      <c r="M46" s="16"/>
      <c r="N46" s="27"/>
      <c r="O46" s="27"/>
      <c r="P46" s="16"/>
      <c r="Q46" s="28"/>
      <c r="R46" s="28"/>
      <c r="S46" s="14"/>
      <c r="T46" s="28"/>
      <c r="U46" s="28"/>
      <c r="V46" s="14"/>
      <c r="W46" s="2" t="s">
        <v>14</v>
      </c>
      <c r="X46" s="2" t="s">
        <v>153</v>
      </c>
      <c r="Y46" s="14">
        <f>W46/X46*100</f>
        <v>68.18024263431543</v>
      </c>
      <c r="Z46" s="25">
        <v>0.027233796296296298</v>
      </c>
      <c r="AA46" s="25">
        <v>0.03539351851851852</v>
      </c>
      <c r="AB46" s="14">
        <f>Z46/AA46*100</f>
        <v>76.94571615434926</v>
      </c>
      <c r="AC46" s="25">
        <v>0.02241898148148148</v>
      </c>
      <c r="AD46" s="25">
        <v>0.034791666666666665</v>
      </c>
      <c r="AE46" s="18">
        <f>AC46/AD46*100</f>
        <v>64.43779108449768</v>
      </c>
      <c r="AF46" s="25">
        <v>0.026712962962962963</v>
      </c>
      <c r="AG46" s="25">
        <v>0.03975694444444444</v>
      </c>
      <c r="AH46" s="14">
        <f>AF46/AG46*100</f>
        <v>67.19068413391558</v>
      </c>
      <c r="AI46" s="25">
        <v>0.020462962962962964</v>
      </c>
      <c r="AJ46" s="25">
        <v>0.030844907407407408</v>
      </c>
      <c r="AK46" s="14">
        <f>AI46/AJ46*100</f>
        <v>66.34146341463415</v>
      </c>
      <c r="AL46" s="15">
        <v>0.010162037037037037</v>
      </c>
      <c r="AM46" s="15">
        <v>0.019988425925925927</v>
      </c>
      <c r="AN46" s="16">
        <f>AL46/AM46*110</f>
        <v>55.923566878980886</v>
      </c>
      <c r="AO46" s="26"/>
      <c r="AP46" s="26"/>
      <c r="AQ46" s="16"/>
      <c r="AR46" s="14">
        <f>AK46+Y46+V46+AH46+AB46+AN46</f>
        <v>334.58167321619527</v>
      </c>
      <c r="AS46" s="14">
        <f>D46+AR46</f>
        <v>608.1816732161953</v>
      </c>
    </row>
    <row r="47" spans="1:45" ht="12.75">
      <c r="A47" s="6">
        <v>45</v>
      </c>
      <c r="B47" s="13" t="s">
        <v>154</v>
      </c>
      <c r="C47" s="6" t="s">
        <v>10</v>
      </c>
      <c r="D47" s="22">
        <v>289.2</v>
      </c>
      <c r="E47" s="30"/>
      <c r="F47" s="30"/>
      <c r="G47" s="16"/>
      <c r="H47" s="30"/>
      <c r="I47" s="30"/>
      <c r="J47" s="16"/>
      <c r="K47" s="30"/>
      <c r="L47" s="30"/>
      <c r="M47" s="16"/>
      <c r="N47" s="30"/>
      <c r="O47" s="30"/>
      <c r="P47" s="16"/>
      <c r="Q47" s="13" t="s">
        <v>11</v>
      </c>
      <c r="R47" s="13" t="s">
        <v>155</v>
      </c>
      <c r="S47" s="18">
        <f>Q47/R47*100</f>
        <v>59.521028037383175</v>
      </c>
      <c r="T47" s="13" t="s">
        <v>12</v>
      </c>
      <c r="U47" s="13" t="s">
        <v>156</v>
      </c>
      <c r="V47" s="18">
        <f>T47/U47*100</f>
        <v>44.17709335899904</v>
      </c>
      <c r="W47" s="4" t="s">
        <v>14</v>
      </c>
      <c r="X47" s="4" t="s">
        <v>157</v>
      </c>
      <c r="Y47" s="18">
        <f>W47/X47*100</f>
        <v>39.75343573160873</v>
      </c>
      <c r="Z47" s="25">
        <v>0.027233796296296298</v>
      </c>
      <c r="AA47" s="25">
        <v>0.03201388888888889</v>
      </c>
      <c r="AB47" s="14">
        <f>Z47/AA47*100</f>
        <v>85.06869125090383</v>
      </c>
      <c r="AC47" s="25">
        <v>0.02241898148148148</v>
      </c>
      <c r="AD47" s="25">
        <v>0.026550925925925926</v>
      </c>
      <c r="AE47" s="14">
        <f>AC47/AD47*100</f>
        <v>84.43766346992153</v>
      </c>
      <c r="AF47" s="25">
        <v>0.026712962962962963</v>
      </c>
      <c r="AG47" s="25">
        <v>0.03136574074074074</v>
      </c>
      <c r="AH47" s="14">
        <f>AF47/AG47*100</f>
        <v>85.1660516605166</v>
      </c>
      <c r="AI47" s="25">
        <v>0.020462962962962964</v>
      </c>
      <c r="AJ47" s="25">
        <v>0.03298611111111111</v>
      </c>
      <c r="AK47" s="14">
        <f>AI47/AJ47*100</f>
        <v>62.03508771929825</v>
      </c>
      <c r="AL47" s="30"/>
      <c r="AM47" s="30"/>
      <c r="AN47" s="17"/>
      <c r="AO47" s="26"/>
      <c r="AP47" s="26"/>
      <c r="AQ47" s="17"/>
      <c r="AR47" s="14">
        <f>AH47+AK47+AB47+AE47</f>
        <v>316.7074941006402</v>
      </c>
      <c r="AS47" s="14">
        <f>D47+AR47</f>
        <v>605.9074941006402</v>
      </c>
    </row>
    <row r="48" spans="1:45" ht="12.75">
      <c r="A48" s="6">
        <v>46</v>
      </c>
      <c r="B48" s="13" t="s">
        <v>158</v>
      </c>
      <c r="C48" s="6" t="s">
        <v>10</v>
      </c>
      <c r="D48" s="22">
        <v>282</v>
      </c>
      <c r="E48" s="27"/>
      <c r="F48" s="27"/>
      <c r="G48" s="16"/>
      <c r="H48" s="27"/>
      <c r="I48" s="27"/>
      <c r="J48" s="16"/>
      <c r="K48" s="27"/>
      <c r="L48" s="27"/>
      <c r="M48" s="16"/>
      <c r="N48" s="27"/>
      <c r="O48" s="27"/>
      <c r="P48" s="16"/>
      <c r="Q48" s="28"/>
      <c r="R48" s="28"/>
      <c r="S48" s="14"/>
      <c r="T48" s="28"/>
      <c r="U48" s="28"/>
      <c r="V48" s="14"/>
      <c r="W48" s="2" t="s">
        <v>14</v>
      </c>
      <c r="X48" s="2" t="s">
        <v>159</v>
      </c>
      <c r="Y48" s="14">
        <f>W48/X48*100</f>
        <v>65.15402451142764</v>
      </c>
      <c r="Z48" s="28"/>
      <c r="AA48" s="28"/>
      <c r="AB48" s="18"/>
      <c r="AC48" s="25">
        <v>0.02241898148148148</v>
      </c>
      <c r="AD48" s="25">
        <v>0.028090277777777777</v>
      </c>
      <c r="AE48" s="14">
        <f>AC48/AD48*100</f>
        <v>79.81046559538525</v>
      </c>
      <c r="AF48" s="25">
        <v>0.026712962962962963</v>
      </c>
      <c r="AG48" s="25">
        <v>0.04020833333333333</v>
      </c>
      <c r="AH48" s="14">
        <f>AF48/AG48*100</f>
        <v>66.4363845710996</v>
      </c>
      <c r="AI48" s="28"/>
      <c r="AJ48" s="28"/>
      <c r="AK48" s="18"/>
      <c r="AL48" s="15">
        <v>0.010162037037037037</v>
      </c>
      <c r="AM48" s="15">
        <v>0.01556712962962963</v>
      </c>
      <c r="AN48" s="16">
        <f>AL48/AM48*110</f>
        <v>71.80669144981412</v>
      </c>
      <c r="AO48" s="15">
        <v>0.02480324074074074</v>
      </c>
      <c r="AP48" s="15">
        <v>0.07664351851851851</v>
      </c>
      <c r="AQ48" s="16">
        <f>AO48/AP48*110</f>
        <v>35.59800664451828</v>
      </c>
      <c r="AR48" s="14">
        <f>AK48+Y48+AE48+AH48+AQ48+AN48</f>
        <v>318.8055727722449</v>
      </c>
      <c r="AS48" s="14">
        <f>D48+AR48</f>
        <v>600.8055727722449</v>
      </c>
    </row>
    <row r="49" spans="1:45" ht="12.75">
      <c r="A49" s="6">
        <v>47</v>
      </c>
      <c r="B49" s="13" t="s">
        <v>160</v>
      </c>
      <c r="C49" s="6" t="s">
        <v>24</v>
      </c>
      <c r="D49" s="22">
        <v>259.2</v>
      </c>
      <c r="E49" s="30"/>
      <c r="F49" s="30"/>
      <c r="G49" s="16"/>
      <c r="H49" s="30"/>
      <c r="I49" s="30"/>
      <c r="J49" s="31"/>
      <c r="K49" s="30"/>
      <c r="L49" s="30"/>
      <c r="M49" s="16"/>
      <c r="N49" s="30"/>
      <c r="O49" s="30"/>
      <c r="P49" s="31"/>
      <c r="Q49" s="13" t="s">
        <v>25</v>
      </c>
      <c r="R49" s="13" t="s">
        <v>161</v>
      </c>
      <c r="S49" s="18">
        <f>Q49/R49*100</f>
        <v>50.22775584573337</v>
      </c>
      <c r="T49" s="13" t="s">
        <v>26</v>
      </c>
      <c r="U49" s="13" t="s">
        <v>162</v>
      </c>
      <c r="V49" s="14">
        <f>T49/U49*100</f>
        <v>62.96809986130375</v>
      </c>
      <c r="W49" s="2" t="s">
        <v>27</v>
      </c>
      <c r="X49" s="2" t="s">
        <v>163</v>
      </c>
      <c r="Y49" s="14">
        <f>W49/X49*100</f>
        <v>58.26979472140762</v>
      </c>
      <c r="Z49" s="25">
        <v>0.032824074074074075</v>
      </c>
      <c r="AA49" s="25">
        <v>0.05939814814814815</v>
      </c>
      <c r="AB49" s="14">
        <f>Z49/AA49*100</f>
        <v>55.261106780982075</v>
      </c>
      <c r="AC49" s="25"/>
      <c r="AD49" s="25"/>
      <c r="AE49" s="18"/>
      <c r="AF49" s="13"/>
      <c r="AG49" s="13"/>
      <c r="AH49" s="18"/>
      <c r="AI49" s="25">
        <v>0.025138888888888888</v>
      </c>
      <c r="AJ49" s="25">
        <v>0.043368055555555556</v>
      </c>
      <c r="AK49" s="14">
        <f>AI49/AJ49*100</f>
        <v>57.96637309847878</v>
      </c>
      <c r="AL49" s="15">
        <v>0.011261574074074075</v>
      </c>
      <c r="AM49" s="15">
        <v>0.01925925925925926</v>
      </c>
      <c r="AN49" s="16">
        <f>AL49/AM49*110</f>
        <v>64.32091346153845</v>
      </c>
      <c r="AO49" s="15">
        <v>0.0446875</v>
      </c>
      <c r="AP49" s="15">
        <v>0.056469907407407406</v>
      </c>
      <c r="AQ49" s="16">
        <f>AO49/AP49*110</f>
        <v>87.04857552777209</v>
      </c>
      <c r="AR49" s="14">
        <f>AB49+AQ49+P49+AN49+V49+Y49</f>
        <v>327.86849035300395</v>
      </c>
      <c r="AS49" s="14">
        <f>D49+AR49</f>
        <v>587.0684903530039</v>
      </c>
    </row>
    <row r="50" spans="1:45" ht="12.75">
      <c r="A50" s="6">
        <v>48</v>
      </c>
      <c r="B50" s="13" t="s">
        <v>164</v>
      </c>
      <c r="C50" s="6" t="s">
        <v>10</v>
      </c>
      <c r="D50" s="22">
        <v>298.4</v>
      </c>
      <c r="E50" s="27"/>
      <c r="F50" s="27"/>
      <c r="G50" s="16"/>
      <c r="H50" s="27"/>
      <c r="I50" s="27"/>
      <c r="J50" s="16"/>
      <c r="K50" s="27"/>
      <c r="L50" s="27"/>
      <c r="M50" s="16"/>
      <c r="N50" s="27"/>
      <c r="O50" s="27"/>
      <c r="P50" s="16"/>
      <c r="Q50" s="28"/>
      <c r="R50" s="28"/>
      <c r="S50" s="14"/>
      <c r="T50" s="28"/>
      <c r="U50" s="28"/>
      <c r="V50" s="14"/>
      <c r="W50" s="2" t="s">
        <v>14</v>
      </c>
      <c r="X50" s="2" t="s">
        <v>165</v>
      </c>
      <c r="Y50" s="14">
        <f>W50/X50*100</f>
        <v>63.822193380921476</v>
      </c>
      <c r="Z50" s="28"/>
      <c r="AA50" s="28"/>
      <c r="AB50" s="18"/>
      <c r="AC50" s="28"/>
      <c r="AD50" s="28"/>
      <c r="AE50" s="18"/>
      <c r="AF50" s="28"/>
      <c r="AG50" s="28"/>
      <c r="AH50" s="18"/>
      <c r="AI50" s="25">
        <v>0.020462962962962964</v>
      </c>
      <c r="AJ50" s="25">
        <v>0.023900462962962964</v>
      </c>
      <c r="AK50" s="14">
        <f>AI50/AJ50*100</f>
        <v>85.61743341404359</v>
      </c>
      <c r="AL50" s="15">
        <v>0.010162037037037037</v>
      </c>
      <c r="AM50" s="15">
        <v>0.023101851851851853</v>
      </c>
      <c r="AN50" s="16">
        <f>AL50/AM50*110</f>
        <v>48.38677354709419</v>
      </c>
      <c r="AO50" s="15">
        <v>0.02480324074074074</v>
      </c>
      <c r="AP50" s="15">
        <v>0.05489583333333333</v>
      </c>
      <c r="AQ50" s="16">
        <f>AO50/AP50*110</f>
        <v>49.700611427366646</v>
      </c>
      <c r="AR50" s="14">
        <f>AK50+Y50+AB50+AH50+AQ50+AN50</f>
        <v>247.5270117694259</v>
      </c>
      <c r="AS50" s="14">
        <f>D50+AR50</f>
        <v>545.9270117694259</v>
      </c>
    </row>
    <row r="51" spans="1:45" ht="12.75">
      <c r="A51" s="6">
        <v>49</v>
      </c>
      <c r="B51" s="13" t="s">
        <v>166</v>
      </c>
      <c r="C51" s="6" t="s">
        <v>10</v>
      </c>
      <c r="D51" s="22">
        <v>282.9</v>
      </c>
      <c r="E51" s="27"/>
      <c r="F51" s="27"/>
      <c r="G51" s="16"/>
      <c r="H51" s="27"/>
      <c r="I51" s="27"/>
      <c r="J51" s="16"/>
      <c r="K51" s="27"/>
      <c r="L51" s="27"/>
      <c r="M51" s="16"/>
      <c r="N51" s="27"/>
      <c r="O51" s="27"/>
      <c r="P51" s="16"/>
      <c r="Q51" s="28"/>
      <c r="R51" s="28"/>
      <c r="S51" s="14"/>
      <c r="T51" s="28"/>
      <c r="U51" s="28"/>
      <c r="V51" s="14"/>
      <c r="W51" s="2" t="s">
        <v>14</v>
      </c>
      <c r="X51" s="2" t="s">
        <v>167</v>
      </c>
      <c r="Y51" s="14">
        <f>W51/X51*100</f>
        <v>52.31382978723404</v>
      </c>
      <c r="Z51" s="28"/>
      <c r="AA51" s="28"/>
      <c r="AB51" s="18"/>
      <c r="AC51" s="28"/>
      <c r="AD51" s="28"/>
      <c r="AE51" s="18"/>
      <c r="AF51" s="25">
        <v>0.026712962962962963</v>
      </c>
      <c r="AG51" s="25">
        <v>0.035729166666666666</v>
      </c>
      <c r="AH51" s="14">
        <f>AF51/AG51*100</f>
        <v>74.76514415289925</v>
      </c>
      <c r="AI51" s="25">
        <v>0.020462962962962964</v>
      </c>
      <c r="AJ51" s="25">
        <v>0.040324074074074075</v>
      </c>
      <c r="AK51" s="14">
        <f>AI51/AJ51*100</f>
        <v>50.74626865671642</v>
      </c>
      <c r="AL51" s="15">
        <v>0.010162037037037037</v>
      </c>
      <c r="AM51" s="15">
        <v>0.03710648148148148</v>
      </c>
      <c r="AN51" s="16">
        <f>AL51/AM51*110</f>
        <v>30.124766063630688</v>
      </c>
      <c r="AO51" s="15">
        <v>0.02480324074074074</v>
      </c>
      <c r="AP51" s="15">
        <v>0.0581712962962963</v>
      </c>
      <c r="AQ51" s="16">
        <f>AO51/AP51*110</f>
        <v>46.90210903302825</v>
      </c>
      <c r="AR51" s="14">
        <f>AK51+Y51+AH51+AQ51+AB51+AN51</f>
        <v>254.85211769350863</v>
      </c>
      <c r="AS51" s="14">
        <f>D51+AR51</f>
        <v>537.7521176935086</v>
      </c>
    </row>
    <row r="52" spans="1:45" ht="12.75">
      <c r="A52" s="6">
        <v>50</v>
      </c>
      <c r="B52" s="13" t="s">
        <v>168</v>
      </c>
      <c r="C52" s="6" t="s">
        <v>10</v>
      </c>
      <c r="D52" s="22">
        <v>238</v>
      </c>
      <c r="E52" s="30"/>
      <c r="F52" s="30"/>
      <c r="G52" s="16"/>
      <c r="H52" s="30"/>
      <c r="I52" s="30"/>
      <c r="J52" s="16"/>
      <c r="K52" s="30"/>
      <c r="L52" s="30"/>
      <c r="M52" s="16"/>
      <c r="N52" s="30"/>
      <c r="O52" s="30"/>
      <c r="P52" s="16"/>
      <c r="Q52" s="13" t="s">
        <v>11</v>
      </c>
      <c r="R52" s="13" t="s">
        <v>169</v>
      </c>
      <c r="S52" s="14">
        <f>Q52/R52*100</f>
        <v>49.39408628211343</v>
      </c>
      <c r="T52" s="13" t="s">
        <v>12</v>
      </c>
      <c r="U52" s="13" t="s">
        <v>170</v>
      </c>
      <c r="V52" s="18">
        <f>T52/U52*100</f>
        <v>48.81940012763242</v>
      </c>
      <c r="W52" s="2" t="s">
        <v>14</v>
      </c>
      <c r="X52" s="2" t="s">
        <v>171</v>
      </c>
      <c r="Y52" s="14">
        <f>W52/X52*100</f>
        <v>66.90476190476191</v>
      </c>
      <c r="Z52" s="25">
        <v>0.027233796296296298</v>
      </c>
      <c r="AA52" s="25">
        <v>0.05564814814814815</v>
      </c>
      <c r="AB52" s="14">
        <f>Z52/AA52*100</f>
        <v>48.93926788685524</v>
      </c>
      <c r="AC52" s="25">
        <v>0.02241898148148148</v>
      </c>
      <c r="AD52" s="25">
        <v>0.028391203703703703</v>
      </c>
      <c r="AE52" s="14">
        <f>AC52/AD52*100</f>
        <v>78.96453322462291</v>
      </c>
      <c r="AF52" s="13"/>
      <c r="AG52" s="13"/>
      <c r="AH52" s="18"/>
      <c r="AI52" s="13"/>
      <c r="AJ52" s="13"/>
      <c r="AK52" s="18"/>
      <c r="AL52" s="30"/>
      <c r="AM52" s="30"/>
      <c r="AN52" s="17"/>
      <c r="AO52" s="15">
        <v>0.02480324074074074</v>
      </c>
      <c r="AP52" s="15">
        <v>0.062407407407407404</v>
      </c>
      <c r="AQ52" s="16">
        <f>AO52/AP52*110</f>
        <v>43.71847181008902</v>
      </c>
      <c r="AR52" s="14">
        <f>AE52+S52+AB52+Y52+AQ52</f>
        <v>287.9211211084425</v>
      </c>
      <c r="AS52" s="14">
        <f>D52+AR52</f>
        <v>525.9211211084425</v>
      </c>
    </row>
    <row r="53" spans="1:45" ht="12.75">
      <c r="A53" s="6">
        <v>51</v>
      </c>
      <c r="B53" s="13" t="s">
        <v>172</v>
      </c>
      <c r="C53" s="6" t="s">
        <v>29</v>
      </c>
      <c r="D53" s="22">
        <v>185.4</v>
      </c>
      <c r="E53" s="15"/>
      <c r="F53" s="30"/>
      <c r="G53" s="16"/>
      <c r="H53" s="15">
        <v>0.007766203703703704</v>
      </c>
      <c r="I53" s="27">
        <v>0.014074074074074074</v>
      </c>
      <c r="J53" s="16">
        <f>H53/I53*120</f>
        <v>66.2171052631579</v>
      </c>
      <c r="K53" s="15">
        <v>0.019756944444444445</v>
      </c>
      <c r="L53" s="27">
        <v>0.058854166666666666</v>
      </c>
      <c r="M53" s="16">
        <f>K53/L53*120</f>
        <v>40.28318584070797</v>
      </c>
      <c r="N53" s="15"/>
      <c r="O53" s="26"/>
      <c r="P53" s="16"/>
      <c r="Q53" s="29"/>
      <c r="R53" s="29"/>
      <c r="S53" s="14"/>
      <c r="T53" s="29"/>
      <c r="U53" s="29"/>
      <c r="V53" s="14"/>
      <c r="W53" s="2" t="s">
        <v>64</v>
      </c>
      <c r="X53" s="2" t="s">
        <v>173</v>
      </c>
      <c r="Y53" s="14">
        <f>W53/X53*100</f>
        <v>55.791357709025824</v>
      </c>
      <c r="Z53" s="25"/>
      <c r="AA53" s="28"/>
      <c r="AB53" s="18"/>
      <c r="AC53" s="25">
        <v>0.026863425925925926</v>
      </c>
      <c r="AD53" s="25">
        <v>0.04230324074074074</v>
      </c>
      <c r="AE53" s="14">
        <f>AC53/AD53*100</f>
        <v>63.50205198358414</v>
      </c>
      <c r="AF53" s="25"/>
      <c r="AG53" s="29"/>
      <c r="AH53" s="18"/>
      <c r="AI53" s="25">
        <v>0.02732638888888889</v>
      </c>
      <c r="AJ53" s="25">
        <v>0.04428240740740741</v>
      </c>
      <c r="AK53" s="14">
        <f>AI53/AJ53*100</f>
        <v>61.7093570308416</v>
      </c>
      <c r="AL53" s="15">
        <v>0.010162037037037037</v>
      </c>
      <c r="AM53" s="15">
        <v>0.03571759259259259</v>
      </c>
      <c r="AN53" s="16">
        <f>AL53/AM53*110</f>
        <v>31.296176279974077</v>
      </c>
      <c r="AO53" s="26"/>
      <c r="AP53" s="26"/>
      <c r="AQ53" s="17"/>
      <c r="AR53" s="14">
        <f>AK53+AE53+AN53+Y53+J53+M53</f>
        <v>318.7992341072915</v>
      </c>
      <c r="AS53" s="14">
        <f>D53+AR53</f>
        <v>504.19923410729155</v>
      </c>
    </row>
    <row r="54" spans="1:45" ht="12.75">
      <c r="A54" s="6">
        <v>52</v>
      </c>
      <c r="B54" s="13" t="s">
        <v>174</v>
      </c>
      <c r="C54" s="6" t="s">
        <v>47</v>
      </c>
      <c r="D54" s="22">
        <v>274.1</v>
      </c>
      <c r="E54" s="30"/>
      <c r="F54" s="27"/>
      <c r="G54" s="16"/>
      <c r="H54" s="27"/>
      <c r="I54" s="27"/>
      <c r="J54" s="16"/>
      <c r="K54" s="30"/>
      <c r="L54" s="27"/>
      <c r="M54" s="16"/>
      <c r="N54" s="27"/>
      <c r="O54" s="27"/>
      <c r="P54" s="16"/>
      <c r="Q54" s="13"/>
      <c r="R54" s="28"/>
      <c r="S54" s="14"/>
      <c r="T54" s="28"/>
      <c r="U54" s="28"/>
      <c r="V54" s="14"/>
      <c r="W54" s="13" t="s">
        <v>50</v>
      </c>
      <c r="X54" s="13" t="s">
        <v>175</v>
      </c>
      <c r="Y54" s="14">
        <f>W54/X54*100</f>
        <v>88.20143884892086</v>
      </c>
      <c r="Z54" s="28"/>
      <c r="AA54" s="28"/>
      <c r="AB54" s="18"/>
      <c r="AC54" s="13"/>
      <c r="AD54" s="28"/>
      <c r="AE54" s="18"/>
      <c r="AF54" s="28"/>
      <c r="AG54" s="28"/>
      <c r="AH54" s="18"/>
      <c r="AI54" s="25">
        <v>0.03601851851851852</v>
      </c>
      <c r="AJ54" s="25">
        <v>0.055324074074074074</v>
      </c>
      <c r="AK54" s="14">
        <f>AI54/AJ54*100</f>
        <v>65.10460251046025</v>
      </c>
      <c r="AL54" s="27"/>
      <c r="AM54" s="27"/>
      <c r="AN54" s="17"/>
      <c r="AO54" s="30"/>
      <c r="AP54" s="30"/>
      <c r="AQ54" s="17"/>
      <c r="AR54" s="14">
        <f>G54+J54+P54+S54+AK54+Y54</f>
        <v>153.3060413593811</v>
      </c>
      <c r="AS54" s="14">
        <f>D54+AR54</f>
        <v>427.4060413593811</v>
      </c>
    </row>
    <row r="55" spans="1:45" ht="12.75">
      <c r="A55" s="6">
        <v>53</v>
      </c>
      <c r="B55" s="13" t="s">
        <v>176</v>
      </c>
      <c r="C55" s="6" t="s">
        <v>10</v>
      </c>
      <c r="D55" s="22">
        <v>241</v>
      </c>
      <c r="E55" s="30"/>
      <c r="F55" s="30"/>
      <c r="G55" s="16"/>
      <c r="H55" s="30"/>
      <c r="I55" s="30"/>
      <c r="J55" s="16"/>
      <c r="K55" s="30"/>
      <c r="L55" s="30"/>
      <c r="M55" s="16"/>
      <c r="N55" s="30"/>
      <c r="O55" s="30"/>
      <c r="P55" s="16"/>
      <c r="Q55" s="13" t="s">
        <v>11</v>
      </c>
      <c r="R55" s="13" t="s">
        <v>177</v>
      </c>
      <c r="S55" s="14">
        <f>Q55/R55*100</f>
        <v>50.09832841691249</v>
      </c>
      <c r="T55" s="13" t="s">
        <v>12</v>
      </c>
      <c r="U55" s="13" t="s">
        <v>178</v>
      </c>
      <c r="V55" s="14">
        <f>T55/U55*100</f>
        <v>75.17196200458565</v>
      </c>
      <c r="W55" s="2" t="s">
        <v>14</v>
      </c>
      <c r="X55" s="2" t="s">
        <v>179</v>
      </c>
      <c r="Y55" s="14">
        <f>W55/X55*100</f>
        <v>52.93326157158235</v>
      </c>
      <c r="Z55" s="13"/>
      <c r="AA55" s="13"/>
      <c r="AB55" s="18"/>
      <c r="AC55" s="13"/>
      <c r="AD55" s="13"/>
      <c r="AE55" s="18"/>
      <c r="AF55" s="13"/>
      <c r="AG55" s="13"/>
      <c r="AH55" s="18"/>
      <c r="AI55" s="13"/>
      <c r="AJ55" s="13"/>
      <c r="AK55" s="18"/>
      <c r="AL55" s="30"/>
      <c r="AM55" s="30"/>
      <c r="AN55" s="17"/>
      <c r="AO55" s="26"/>
      <c r="AP55" s="26"/>
      <c r="AQ55" s="17"/>
      <c r="AR55" s="14">
        <f>AH55+S55+V55+Y55</f>
        <v>178.2035519930805</v>
      </c>
      <c r="AS55" s="14">
        <f>D55+AR55</f>
        <v>419.2035519930805</v>
      </c>
    </row>
    <row r="56" spans="1:45" ht="12.75">
      <c r="A56" s="6">
        <v>54</v>
      </c>
      <c r="B56" s="13" t="s">
        <v>180</v>
      </c>
      <c r="C56" s="6" t="s">
        <v>10</v>
      </c>
      <c r="D56" s="22">
        <v>64</v>
      </c>
      <c r="E56" s="30"/>
      <c r="F56" s="30"/>
      <c r="G56" s="16"/>
      <c r="H56" s="30"/>
      <c r="I56" s="30"/>
      <c r="J56" s="16"/>
      <c r="K56" s="30"/>
      <c r="L56" s="30"/>
      <c r="M56" s="16"/>
      <c r="N56" s="30"/>
      <c r="O56" s="30"/>
      <c r="P56" s="16"/>
      <c r="Q56" s="13" t="s">
        <v>11</v>
      </c>
      <c r="R56" s="13" t="s">
        <v>181</v>
      </c>
      <c r="S56" s="14">
        <f>Q56/R56*100</f>
        <v>73.09899569583932</v>
      </c>
      <c r="T56" s="13" t="s">
        <v>12</v>
      </c>
      <c r="U56" s="13" t="s">
        <v>182</v>
      </c>
      <c r="V56" s="14">
        <f>T56/U56*100</f>
        <v>66.9877408056042</v>
      </c>
      <c r="X56" s="13"/>
      <c r="Y56" s="14"/>
      <c r="Z56" s="13"/>
      <c r="AA56" s="13"/>
      <c r="AB56" s="18"/>
      <c r="AC56" s="25">
        <v>0.02241898148148148</v>
      </c>
      <c r="AD56" s="25">
        <v>0.02244212962962963</v>
      </c>
      <c r="AE56" s="14">
        <f>AC56/AD56*100</f>
        <v>99.89685404847859</v>
      </c>
      <c r="AF56" s="25">
        <v>0.026712962962962963</v>
      </c>
      <c r="AG56" s="25">
        <v>0.036898148148148145</v>
      </c>
      <c r="AH56" s="14">
        <f>AF56/AG56*100</f>
        <v>72.39648682559599</v>
      </c>
      <c r="AI56" s="25">
        <v>0.020462962962962964</v>
      </c>
      <c r="AJ56" s="25">
        <v>0.03162037037037037</v>
      </c>
      <c r="AK56" s="18">
        <f>AI56/AJ56*100</f>
        <v>64.71449487554905</v>
      </c>
      <c r="AL56" s="30"/>
      <c r="AM56" s="30"/>
      <c r="AN56" s="17"/>
      <c r="AO56" s="26"/>
      <c r="AP56" s="30"/>
      <c r="AQ56" s="17"/>
      <c r="AR56" s="14">
        <f>AH56+S56+AE56+AQ56+V56+AN56</f>
        <v>312.3800773755181</v>
      </c>
      <c r="AS56" s="14">
        <f>D56+AR56</f>
        <v>376.3800773755181</v>
      </c>
    </row>
    <row r="57" spans="1:45" ht="12.75">
      <c r="A57" s="6">
        <v>55</v>
      </c>
      <c r="B57" s="13" t="s">
        <v>183</v>
      </c>
      <c r="C57" s="6" t="s">
        <v>47</v>
      </c>
      <c r="D57" s="22">
        <v>80.9</v>
      </c>
      <c r="E57" s="30"/>
      <c r="F57" s="30"/>
      <c r="G57" s="16"/>
      <c r="H57" s="26"/>
      <c r="I57" s="26"/>
      <c r="J57" s="16"/>
      <c r="K57" s="30"/>
      <c r="L57" s="30"/>
      <c r="M57" s="16"/>
      <c r="N57" s="26"/>
      <c r="O57" s="26"/>
      <c r="P57" s="16"/>
      <c r="Q57" s="13" t="s">
        <v>48</v>
      </c>
      <c r="R57" s="13" t="s">
        <v>184</v>
      </c>
      <c r="S57" s="14">
        <f>Q57/R57*100</f>
        <v>71.3125</v>
      </c>
      <c r="T57" s="29"/>
      <c r="U57" s="29"/>
      <c r="V57" s="14"/>
      <c r="W57" s="13"/>
      <c r="X57" s="29"/>
      <c r="Y57" s="14"/>
      <c r="Z57" s="29"/>
      <c r="AA57" s="29"/>
      <c r="AB57" s="18"/>
      <c r="AC57" s="33">
        <v>0.024375</v>
      </c>
      <c r="AD57" s="33">
        <v>0.03581018518518519</v>
      </c>
      <c r="AE57" s="14">
        <f>AC57/AD57*100</f>
        <v>68.0672268907563</v>
      </c>
      <c r="AF57" s="25">
        <v>0.0369212962962963</v>
      </c>
      <c r="AG57" s="25">
        <v>0.040636574074074075</v>
      </c>
      <c r="AH57" s="14">
        <f>AF57/AG57*100</f>
        <v>90.85730561093706</v>
      </c>
      <c r="AI57" s="25">
        <v>0.03601851851851852</v>
      </c>
      <c r="AJ57" s="25">
        <v>0.06634259259259259</v>
      </c>
      <c r="AK57" s="14">
        <f>AI57/AJ57*100</f>
        <v>54.29169574319609</v>
      </c>
      <c r="AL57" s="26"/>
      <c r="AM57" s="26"/>
      <c r="AN57" s="17"/>
      <c r="AO57" s="30"/>
      <c r="AP57" s="26"/>
      <c r="AQ57" s="17"/>
      <c r="AR57" s="14">
        <f>G57+J57+AK57+S57+AE57+AH57</f>
        <v>284.5287282448894</v>
      </c>
      <c r="AS57" s="14">
        <f>D57+AR57</f>
        <v>365.4287282448894</v>
      </c>
    </row>
    <row r="58" spans="1:45" ht="12.75">
      <c r="A58" s="6">
        <v>56</v>
      </c>
      <c r="B58" s="13" t="s">
        <v>185</v>
      </c>
      <c r="C58" s="6" t="s">
        <v>29</v>
      </c>
      <c r="D58" s="22">
        <v>73.8</v>
      </c>
      <c r="E58" s="30"/>
      <c r="F58" s="30"/>
      <c r="G58" s="16"/>
      <c r="H58" s="26"/>
      <c r="I58" s="26"/>
      <c r="J58" s="16"/>
      <c r="K58" s="30"/>
      <c r="L58" s="30"/>
      <c r="M58" s="16"/>
      <c r="N58" s="26"/>
      <c r="O58" s="26"/>
      <c r="P58" s="16"/>
      <c r="Q58" s="13" t="s">
        <v>57</v>
      </c>
      <c r="R58" s="13" t="s">
        <v>186</v>
      </c>
      <c r="S58" s="14">
        <f>Q58/R58*100</f>
        <v>72.8936170212766</v>
      </c>
      <c r="T58" s="29"/>
      <c r="U58" s="29"/>
      <c r="V58" s="14"/>
      <c r="X58" s="29"/>
      <c r="Y58" s="14"/>
      <c r="Z58" s="29"/>
      <c r="AA58" s="29"/>
      <c r="AB58" s="18"/>
      <c r="AC58" s="25">
        <v>0.026863425925925926</v>
      </c>
      <c r="AD58" s="25">
        <v>0.03221064814814815</v>
      </c>
      <c r="AE58" s="14">
        <f>AC58/AD58*100</f>
        <v>83.399209486166</v>
      </c>
      <c r="AF58" s="25">
        <v>0.02741898148148148</v>
      </c>
      <c r="AG58" s="25">
        <v>0.04414351851851852</v>
      </c>
      <c r="AH58" s="14">
        <f>AF58/AG58*100</f>
        <v>62.11326691137913</v>
      </c>
      <c r="AI58" s="25">
        <v>0.02732638888888889</v>
      </c>
      <c r="AJ58" s="25">
        <v>0.039328703703703706</v>
      </c>
      <c r="AK58" s="14">
        <f>AI58/AJ58*100</f>
        <v>69.48204826368452</v>
      </c>
      <c r="AL58" s="26"/>
      <c r="AM58" s="26"/>
      <c r="AN58" s="17"/>
      <c r="AO58" s="26"/>
      <c r="AP58" s="26"/>
      <c r="AQ58" s="17"/>
      <c r="AR58" s="14">
        <f>AK58+AE58+AN58+AQ58+AH58+S58</f>
        <v>287.8881416825063</v>
      </c>
      <c r="AS58" s="14">
        <f>D58+AR58</f>
        <v>361.6881416825063</v>
      </c>
    </row>
    <row r="59" spans="1:45" ht="12.75">
      <c r="A59" s="6">
        <v>57</v>
      </c>
      <c r="B59" s="13" t="s">
        <v>187</v>
      </c>
      <c r="C59" s="6" t="s">
        <v>47</v>
      </c>
      <c r="D59" s="22">
        <v>69.7</v>
      </c>
      <c r="E59" s="30"/>
      <c r="F59" s="26"/>
      <c r="G59" s="16"/>
      <c r="H59" s="26"/>
      <c r="I59" s="26"/>
      <c r="J59" s="16"/>
      <c r="K59" s="30"/>
      <c r="L59" s="26"/>
      <c r="M59" s="16"/>
      <c r="N59" s="26"/>
      <c r="O59" s="26"/>
      <c r="P59" s="16"/>
      <c r="Q59" s="13"/>
      <c r="R59" s="29"/>
      <c r="S59" s="14"/>
      <c r="T59" s="29"/>
      <c r="U59" s="29"/>
      <c r="V59" s="14"/>
      <c r="W59" s="13" t="s">
        <v>50</v>
      </c>
      <c r="X59" s="13" t="s">
        <v>99</v>
      </c>
      <c r="Y59" s="14">
        <f>W59/X59*100</f>
        <v>68.46612062546538</v>
      </c>
      <c r="Z59" s="29"/>
      <c r="AA59" s="29"/>
      <c r="AB59" s="18"/>
      <c r="AC59" s="33">
        <v>0.024375</v>
      </c>
      <c r="AD59" s="33">
        <v>0.04052083333333333</v>
      </c>
      <c r="AE59" s="14">
        <f>AC59/AD59*100</f>
        <v>60.15424164524422</v>
      </c>
      <c r="AF59" s="25">
        <v>0.0369212962962963</v>
      </c>
      <c r="AG59" s="25">
        <v>0.043055555555555555</v>
      </c>
      <c r="AH59" s="14">
        <f>AF59/AG59*100</f>
        <v>85.75268817204302</v>
      </c>
      <c r="AI59" s="25">
        <v>0.03601851851851852</v>
      </c>
      <c r="AJ59" s="25">
        <v>0.04998842592592593</v>
      </c>
      <c r="AK59" s="14">
        <f>AI59/AJ59*100</f>
        <v>72.05371613799491</v>
      </c>
      <c r="AL59" s="26"/>
      <c r="AM59" s="26"/>
      <c r="AN59" s="17"/>
      <c r="AO59" s="30"/>
      <c r="AP59" s="30"/>
      <c r="AQ59" s="17"/>
      <c r="AR59" s="14">
        <f>AQ59+AN59+AK59+AH59+AE59+Y59</f>
        <v>286.42676658074754</v>
      </c>
      <c r="AS59" s="14">
        <f>D59+AR59</f>
        <v>356.1267665807475</v>
      </c>
    </row>
    <row r="60" spans="1:45" ht="12.75">
      <c r="A60" s="6">
        <v>58</v>
      </c>
      <c r="B60" s="13" t="s">
        <v>188</v>
      </c>
      <c r="C60" s="6" t="s">
        <v>10</v>
      </c>
      <c r="D60" s="22">
        <v>230.1</v>
      </c>
      <c r="E60" s="26"/>
      <c r="F60" s="26"/>
      <c r="G60" s="16"/>
      <c r="H60" s="26"/>
      <c r="I60" s="26"/>
      <c r="J60" s="31"/>
      <c r="K60" s="26"/>
      <c r="L60" s="26"/>
      <c r="M60" s="16"/>
      <c r="N60" s="26"/>
      <c r="O60" s="26"/>
      <c r="P60" s="31"/>
      <c r="Q60" s="29"/>
      <c r="R60" s="29"/>
      <c r="S60" s="14"/>
      <c r="T60" s="29"/>
      <c r="U60" s="29"/>
      <c r="V60" s="14"/>
      <c r="X60" s="29"/>
      <c r="Y60" s="14"/>
      <c r="Z60" s="29"/>
      <c r="AA60" s="29"/>
      <c r="AB60" s="18"/>
      <c r="AC60" s="29"/>
      <c r="AD60" s="29"/>
      <c r="AE60" s="18"/>
      <c r="AF60" s="29"/>
      <c r="AG60" s="29"/>
      <c r="AH60" s="18"/>
      <c r="AI60" s="29"/>
      <c r="AJ60" s="29"/>
      <c r="AK60" s="18"/>
      <c r="AL60" s="15">
        <v>0.010162037037037037</v>
      </c>
      <c r="AM60" s="15">
        <v>0.019363425925925926</v>
      </c>
      <c r="AN60" s="16">
        <f>AL60/AM60*110</f>
        <v>57.72863120143455</v>
      </c>
      <c r="AO60" s="15">
        <v>0.02480324074074074</v>
      </c>
      <c r="AP60" s="15">
        <v>0.049166666666666664</v>
      </c>
      <c r="AQ60" s="16">
        <f>AO60/AP60*110</f>
        <v>55.491996233521654</v>
      </c>
      <c r="AR60" s="14">
        <f>AK60+Y60+AE60+AQ60+AB60+AN60</f>
        <v>113.22062743495621</v>
      </c>
      <c r="AS60" s="14">
        <f>D60+AR60</f>
        <v>343.32062743495624</v>
      </c>
    </row>
    <row r="61" spans="1:45" ht="12.75">
      <c r="A61" s="6">
        <v>59</v>
      </c>
      <c r="B61" s="13" t="s">
        <v>189</v>
      </c>
      <c r="C61" s="6" t="s">
        <v>10</v>
      </c>
      <c r="D61" s="22">
        <v>62.9</v>
      </c>
      <c r="E61" s="26"/>
      <c r="F61" s="26"/>
      <c r="G61" s="16"/>
      <c r="H61" s="30"/>
      <c r="I61" s="30"/>
      <c r="J61" s="31"/>
      <c r="K61" s="26"/>
      <c r="L61" s="26"/>
      <c r="M61" s="16"/>
      <c r="N61" s="30"/>
      <c r="O61" s="30"/>
      <c r="P61" s="31"/>
      <c r="Q61" s="29"/>
      <c r="R61" s="29"/>
      <c r="S61" s="14"/>
      <c r="T61" s="13" t="s">
        <v>12</v>
      </c>
      <c r="U61" s="13" t="s">
        <v>190</v>
      </c>
      <c r="V61" s="14">
        <f>T61/U61*100</f>
        <v>62.46597713663582</v>
      </c>
      <c r="W61" s="2" t="s">
        <v>14</v>
      </c>
      <c r="X61" s="13" t="s">
        <v>190</v>
      </c>
      <c r="Y61" s="18">
        <f>W61/X61*100</f>
        <v>53.538377789874794</v>
      </c>
      <c r="Z61" s="13"/>
      <c r="AA61" s="13"/>
      <c r="AB61" s="18"/>
      <c r="AC61" s="25">
        <v>0.02241898148148148</v>
      </c>
      <c r="AD61" s="25">
        <v>0.02851851851851852</v>
      </c>
      <c r="AE61" s="14">
        <f>AC61/AD61*100</f>
        <v>78.61201298701297</v>
      </c>
      <c r="AF61" s="25">
        <v>0.026712962962962963</v>
      </c>
      <c r="AG61" s="25">
        <v>0.03939814814814815</v>
      </c>
      <c r="AH61" s="14">
        <f>AF61/AG61*100</f>
        <v>67.80258519388954</v>
      </c>
      <c r="AI61" s="25">
        <v>0.020462962962962964</v>
      </c>
      <c r="AJ61" s="25">
        <v>0.030474537037037036</v>
      </c>
      <c r="AK61" s="14">
        <f>AI61/AJ61*100</f>
        <v>67.14774022028105</v>
      </c>
      <c r="AL61" s="30"/>
      <c r="AM61" s="30"/>
      <c r="AN61" s="17"/>
      <c r="AO61" s="26"/>
      <c r="AP61" s="30"/>
      <c r="AQ61" s="17"/>
      <c r="AR61" s="14">
        <f>AK61+AH61+AE61+AQ61+V61+AN61</f>
        <v>276.0283155378194</v>
      </c>
      <c r="AS61" s="14">
        <f>D61+AR61</f>
        <v>338.9283155378194</v>
      </c>
    </row>
    <row r="62" spans="1:45" ht="12.75">
      <c r="A62" s="6">
        <v>60</v>
      </c>
      <c r="B62" s="13" t="s">
        <v>191</v>
      </c>
      <c r="C62" s="6" t="s">
        <v>10</v>
      </c>
      <c r="D62" s="22">
        <v>62.6</v>
      </c>
      <c r="E62" s="26"/>
      <c r="F62" s="26"/>
      <c r="G62" s="16"/>
      <c r="H62" s="26"/>
      <c r="I62" s="26"/>
      <c r="J62" s="16"/>
      <c r="K62" s="26"/>
      <c r="L62" s="26"/>
      <c r="M62" s="16"/>
      <c r="N62" s="26"/>
      <c r="O62" s="26"/>
      <c r="P62" s="16"/>
      <c r="Q62" s="29"/>
      <c r="R62" s="29"/>
      <c r="S62" s="14"/>
      <c r="T62" s="29"/>
      <c r="U62" s="29"/>
      <c r="V62" s="14"/>
      <c r="W62" s="2" t="s">
        <v>14</v>
      </c>
      <c r="X62" s="2" t="s">
        <v>192</v>
      </c>
      <c r="Y62" s="14">
        <f>W62/X62*100</f>
        <v>62.74322169059011</v>
      </c>
      <c r="Z62" s="25">
        <v>0.027233796296296298</v>
      </c>
      <c r="AA62" s="25">
        <v>0.05229166666666667</v>
      </c>
      <c r="AB62" s="18">
        <f>Z62/AA62*100</f>
        <v>52.080566622399296</v>
      </c>
      <c r="AC62" s="25">
        <v>0.02241898148148148</v>
      </c>
      <c r="AD62" s="25">
        <v>0.032916666666666664</v>
      </c>
      <c r="AE62" s="14">
        <f>AC62/AD62*100</f>
        <v>68.10829817158931</v>
      </c>
      <c r="AF62" s="25">
        <v>0.026712962962962963</v>
      </c>
      <c r="AG62" s="25">
        <v>0.04819444444444444</v>
      </c>
      <c r="AH62" s="14">
        <f>AF62/AG62*100</f>
        <v>55.42747358309318</v>
      </c>
      <c r="AI62" s="25">
        <v>0.020462962962962964</v>
      </c>
      <c r="AJ62" s="25">
        <v>0.02516203703703704</v>
      </c>
      <c r="AK62" s="14">
        <f>AI62/AJ62*100</f>
        <v>81.3247470101196</v>
      </c>
      <c r="AL62" s="26"/>
      <c r="AM62" s="26"/>
      <c r="AN62" s="17"/>
      <c r="AO62" s="26"/>
      <c r="AP62" s="26"/>
      <c r="AQ62" s="17"/>
      <c r="AR62" s="14">
        <f>AK62+AH62+AE62+AQ62+Y62+AN62</f>
        <v>267.6037404553922</v>
      </c>
      <c r="AS62" s="14">
        <f>D62+AR62</f>
        <v>330.2037404553922</v>
      </c>
    </row>
    <row r="63" spans="1:45" ht="12.75">
      <c r="A63" s="6">
        <v>61</v>
      </c>
      <c r="B63" s="13" t="s">
        <v>193</v>
      </c>
      <c r="C63" s="6" t="s">
        <v>29</v>
      </c>
      <c r="D63" s="22">
        <v>63.7</v>
      </c>
      <c r="E63" s="26"/>
      <c r="F63" s="26"/>
      <c r="G63" s="16"/>
      <c r="H63" s="26"/>
      <c r="I63" s="26"/>
      <c r="J63" s="16"/>
      <c r="K63" s="26"/>
      <c r="L63" s="26"/>
      <c r="M63" s="16"/>
      <c r="N63" s="26"/>
      <c r="O63" s="26"/>
      <c r="P63" s="16"/>
      <c r="Q63" s="29"/>
      <c r="R63" s="29"/>
      <c r="S63" s="14"/>
      <c r="T63" s="29"/>
      <c r="U63" s="29"/>
      <c r="V63" s="14"/>
      <c r="W63" s="2" t="s">
        <v>64</v>
      </c>
      <c r="X63" s="2" t="s">
        <v>194</v>
      </c>
      <c r="Y63" s="14">
        <f>W63/X63*100</f>
        <v>70.18333869411386</v>
      </c>
      <c r="Z63" s="25">
        <v>0.03383101851851852</v>
      </c>
      <c r="AA63" s="25">
        <v>0.050625</v>
      </c>
      <c r="AB63" s="14">
        <f>Z63/AA63*100</f>
        <v>66.82670324645632</v>
      </c>
      <c r="AC63" s="25">
        <v>0.026863425925925926</v>
      </c>
      <c r="AD63" s="25">
        <v>0.044328703703703703</v>
      </c>
      <c r="AE63" s="14">
        <f>AC63/AD63*100</f>
        <v>60.60052219321149</v>
      </c>
      <c r="AF63" s="25">
        <v>0.02741898148148148</v>
      </c>
      <c r="AG63" s="25">
        <v>0.05113425925925926</v>
      </c>
      <c r="AH63" s="14">
        <f>AF63/AG63*100</f>
        <v>53.62154821186057</v>
      </c>
      <c r="AI63" s="25">
        <v>0.02732638888888889</v>
      </c>
      <c r="AJ63" s="25">
        <v>0.051493055555555556</v>
      </c>
      <c r="AK63" s="18">
        <f>AI63/AJ63*100</f>
        <v>53.06810519217802</v>
      </c>
      <c r="AL63" s="26"/>
      <c r="AM63" s="26"/>
      <c r="AN63" s="17"/>
      <c r="AO63" s="26"/>
      <c r="AP63" s="26"/>
      <c r="AQ63" s="17"/>
      <c r="AR63" s="14">
        <f>AB63+AE63+AN63+AQ63+AH63+Y63</f>
        <v>251.23211234564224</v>
      </c>
      <c r="AS63" s="14">
        <f>D63+AR63</f>
        <v>314.9321123456422</v>
      </c>
    </row>
    <row r="64" spans="1:45" ht="12.75">
      <c r="A64" s="6">
        <v>62</v>
      </c>
      <c r="B64" s="13" t="s">
        <v>195</v>
      </c>
      <c r="C64" s="6" t="s">
        <v>10</v>
      </c>
      <c r="D64" s="22">
        <v>54.9</v>
      </c>
      <c r="E64" s="30"/>
      <c r="F64" s="30"/>
      <c r="G64" s="16"/>
      <c r="H64" s="30"/>
      <c r="I64" s="30"/>
      <c r="J64" s="16"/>
      <c r="K64" s="30"/>
      <c r="L64" s="30"/>
      <c r="M64" s="16"/>
      <c r="N64" s="30"/>
      <c r="O64" s="30"/>
      <c r="P64" s="16"/>
      <c r="Q64" s="13" t="s">
        <v>11</v>
      </c>
      <c r="R64" s="13" t="s">
        <v>196</v>
      </c>
      <c r="S64" s="18">
        <f>Q64/R64*100</f>
        <v>44.246634824142426</v>
      </c>
      <c r="T64" s="13" t="s">
        <v>12</v>
      </c>
      <c r="U64" s="13" t="s">
        <v>197</v>
      </c>
      <c r="V64" s="18">
        <f>T64/U64*100</f>
        <v>43.88984509466437</v>
      </c>
      <c r="W64" s="2" t="s">
        <v>14</v>
      </c>
      <c r="X64" s="2" t="s">
        <v>198</v>
      </c>
      <c r="Y64" s="14">
        <f>W64/X64*100</f>
        <v>50.91897488998188</v>
      </c>
      <c r="Z64" s="25">
        <v>0.027233796296296298</v>
      </c>
      <c r="AA64" s="25">
        <v>0.03753472222222222</v>
      </c>
      <c r="AB64" s="14">
        <f>Z64/AA64*100</f>
        <v>72.5562750539624</v>
      </c>
      <c r="AC64" s="25">
        <v>0.02241898148148148</v>
      </c>
      <c r="AD64" s="25">
        <v>0.03412037037037037</v>
      </c>
      <c r="AE64" s="14">
        <f>AC64/AD64*100</f>
        <v>65.70556309362279</v>
      </c>
      <c r="AF64" s="13"/>
      <c r="AG64" s="13"/>
      <c r="AH64" s="18"/>
      <c r="AI64" s="25">
        <v>0.020462962962962964</v>
      </c>
      <c r="AJ64" s="25">
        <v>0.03951388888888889</v>
      </c>
      <c r="AK64" s="14">
        <f>AI64/AJ64*100</f>
        <v>51.7867603983597</v>
      </c>
      <c r="AL64" s="30"/>
      <c r="AM64" s="30"/>
      <c r="AN64" s="17"/>
      <c r="AO64" s="26"/>
      <c r="AP64" s="26"/>
      <c r="AQ64" s="17"/>
      <c r="AR64" s="14">
        <f>AK64+AB64+AE64+AQ64+Y64+AN64</f>
        <v>240.96757343592674</v>
      </c>
      <c r="AS64" s="14">
        <f>D64+AR64</f>
        <v>295.8675734359267</v>
      </c>
    </row>
    <row r="65" spans="1:45" ht="12.75">
      <c r="A65" s="6">
        <v>63</v>
      </c>
      <c r="B65" s="13" t="s">
        <v>199</v>
      </c>
      <c r="C65" s="6" t="s">
        <v>29</v>
      </c>
      <c r="D65" s="22">
        <v>61.4</v>
      </c>
      <c r="E65" s="30"/>
      <c r="F65" s="30"/>
      <c r="G65" s="16"/>
      <c r="H65" s="26"/>
      <c r="I65" s="26"/>
      <c r="J65" s="16"/>
      <c r="K65" s="30"/>
      <c r="L65" s="30"/>
      <c r="M65" s="16"/>
      <c r="N65" s="26"/>
      <c r="O65" s="26"/>
      <c r="P65" s="16"/>
      <c r="Q65" s="13" t="s">
        <v>57</v>
      </c>
      <c r="R65" s="13" t="s">
        <v>200</v>
      </c>
      <c r="S65" s="14">
        <f>Q65/R65*100</f>
        <v>47.74247491638797</v>
      </c>
      <c r="T65" s="29"/>
      <c r="U65" s="29"/>
      <c r="V65" s="14"/>
      <c r="X65" s="29"/>
      <c r="Y65" s="14"/>
      <c r="Z65" s="29"/>
      <c r="AA65" s="29"/>
      <c r="AB65" s="18"/>
      <c r="AC65" s="25">
        <v>0.026863425925925926</v>
      </c>
      <c r="AD65" s="25">
        <v>0.043680555555555556</v>
      </c>
      <c r="AE65" s="14">
        <f>AC65/AD65*100</f>
        <v>61.4997350291468</v>
      </c>
      <c r="AF65" s="25">
        <v>0.02741898148148148</v>
      </c>
      <c r="AG65" s="25">
        <v>0.04599537037037037</v>
      </c>
      <c r="AH65" s="14">
        <f>AF65/AG65*100</f>
        <v>59.612481127327634</v>
      </c>
      <c r="AI65" s="25">
        <v>0.02732638888888889</v>
      </c>
      <c r="AJ65" s="25">
        <v>0.04355324074074074</v>
      </c>
      <c r="AK65" s="14">
        <f>AI65/AJ65*100</f>
        <v>62.742492692001065</v>
      </c>
      <c r="AL65" s="26"/>
      <c r="AM65" s="26"/>
      <c r="AN65" s="17"/>
      <c r="AO65" s="26"/>
      <c r="AP65" s="26"/>
      <c r="AQ65" s="17"/>
      <c r="AR65" s="14">
        <f>AK65+AE65+AN65+AQ65+AH65+S65</f>
        <v>231.59718376486347</v>
      </c>
      <c r="AS65" s="14">
        <f>D65+AR65</f>
        <v>292.99718376486345</v>
      </c>
    </row>
    <row r="66" spans="1:45" ht="12.75">
      <c r="A66" s="6">
        <v>64</v>
      </c>
      <c r="B66" s="13" t="s">
        <v>201</v>
      </c>
      <c r="C66" s="6" t="s">
        <v>10</v>
      </c>
      <c r="D66" s="22">
        <v>0</v>
      </c>
      <c r="E66" s="30"/>
      <c r="F66" s="30"/>
      <c r="G66" s="16"/>
      <c r="H66" s="30"/>
      <c r="I66" s="30"/>
      <c r="J66" s="16"/>
      <c r="K66" s="30"/>
      <c r="L66" s="30"/>
      <c r="M66" s="16"/>
      <c r="N66" s="30"/>
      <c r="O66" s="30"/>
      <c r="P66" s="16"/>
      <c r="Q66" s="13" t="s">
        <v>11</v>
      </c>
      <c r="R66" s="13" t="s">
        <v>202</v>
      </c>
      <c r="S66" s="18">
        <f>Q66/R66*100</f>
        <v>42.05530334296327</v>
      </c>
      <c r="T66" s="13" t="s">
        <v>12</v>
      </c>
      <c r="U66" s="13" t="s">
        <v>203</v>
      </c>
      <c r="V66" s="18">
        <f>T66/U66*100</f>
        <v>30.43766578249337</v>
      </c>
      <c r="W66" s="2" t="s">
        <v>14</v>
      </c>
      <c r="X66" s="2" t="s">
        <v>204</v>
      </c>
      <c r="Y66" s="14">
        <f>W66/X66*100</f>
        <v>52.76287553648069</v>
      </c>
      <c r="Z66" s="25">
        <v>0.027233796296296298</v>
      </c>
      <c r="AA66" s="25">
        <v>0.04775462962962963</v>
      </c>
      <c r="AB66" s="14">
        <f>Z66/AA66*100</f>
        <v>57.02859912748425</v>
      </c>
      <c r="AC66" s="13"/>
      <c r="AD66" s="13"/>
      <c r="AE66" s="18"/>
      <c r="AF66" s="25">
        <v>0.026712962962962963</v>
      </c>
      <c r="AG66" s="25">
        <v>0.053425925925925925</v>
      </c>
      <c r="AH66" s="14">
        <f>AF66/AG66*100</f>
        <v>50</v>
      </c>
      <c r="AI66" s="25">
        <v>0.020462962962962964</v>
      </c>
      <c r="AJ66" s="25">
        <v>0.037175925925925925</v>
      </c>
      <c r="AK66" s="14">
        <f>AI66/AJ66*100</f>
        <v>55.043586550435876</v>
      </c>
      <c r="AL66" s="15">
        <v>0.010162037037037037</v>
      </c>
      <c r="AM66" s="15">
        <v>0.03511574074074074</v>
      </c>
      <c r="AN66" s="16">
        <f>AL66/AM66*110</f>
        <v>31.832564271588666</v>
      </c>
      <c r="AO66" s="15">
        <v>0.02480324074074074</v>
      </c>
      <c r="AP66" s="15">
        <v>0.06671296296296296</v>
      </c>
      <c r="AQ66" s="16">
        <f>AO66/AP66*110</f>
        <v>40.896946564885496</v>
      </c>
      <c r="AR66" s="14">
        <f>AK66+AH66+AB66+AQ66+Y66+AN66</f>
        <v>287.564572050875</v>
      </c>
      <c r="AS66" s="14">
        <f>D66+AR66</f>
        <v>287.564572050875</v>
      </c>
    </row>
    <row r="67" spans="1:45" ht="12.75">
      <c r="A67" s="6">
        <v>65</v>
      </c>
      <c r="B67" s="13" t="s">
        <v>205</v>
      </c>
      <c r="C67" s="6" t="s">
        <v>10</v>
      </c>
      <c r="D67" s="22">
        <v>49.8</v>
      </c>
      <c r="E67" s="30"/>
      <c r="F67" s="15"/>
      <c r="G67" s="16"/>
      <c r="H67" s="26"/>
      <c r="I67" s="26"/>
      <c r="J67" s="31"/>
      <c r="K67" s="30"/>
      <c r="L67" s="30"/>
      <c r="M67" s="16"/>
      <c r="N67" s="26"/>
      <c r="O67" s="26"/>
      <c r="P67" s="31"/>
      <c r="Q67" s="13" t="s">
        <v>11</v>
      </c>
      <c r="R67" s="13" t="s">
        <v>206</v>
      </c>
      <c r="S67" s="14">
        <f>Q67/R67*100</f>
        <v>47.175925925925924</v>
      </c>
      <c r="T67" s="29"/>
      <c r="U67" s="29"/>
      <c r="V67" s="14"/>
      <c r="W67" s="2" t="s">
        <v>14</v>
      </c>
      <c r="X67" s="2" t="s">
        <v>207</v>
      </c>
      <c r="Y67" s="14">
        <f>W67/X67*100</f>
        <v>42.98513986013987</v>
      </c>
      <c r="Z67" s="29"/>
      <c r="AA67" s="29"/>
      <c r="AB67" s="18"/>
      <c r="AC67" s="25">
        <v>0.02241898148148148</v>
      </c>
      <c r="AD67" s="25">
        <v>0.03392361111111111</v>
      </c>
      <c r="AE67" s="14">
        <f>AC67/AD67*100</f>
        <v>66.08665984305698</v>
      </c>
      <c r="AF67" s="29"/>
      <c r="AG67" s="29"/>
      <c r="AH67" s="18"/>
      <c r="AI67" s="13"/>
      <c r="AJ67" s="13"/>
      <c r="AK67" s="18"/>
      <c r="AL67" s="26"/>
      <c r="AM67" s="26"/>
      <c r="AN67" s="17"/>
      <c r="AO67" s="26"/>
      <c r="AP67" s="26"/>
      <c r="AQ67" s="17"/>
      <c r="AR67" s="14">
        <f>AH67+S67+AE67+AQ67+Y67+AN67</f>
        <v>156.24772562912278</v>
      </c>
      <c r="AS67" s="14">
        <f>D67+AR67</f>
        <v>206.0477256291228</v>
      </c>
    </row>
    <row r="68" spans="1:45" ht="12.75">
      <c r="A68" s="6">
        <v>66</v>
      </c>
      <c r="B68" s="13" t="s">
        <v>208</v>
      </c>
      <c r="C68" s="6" t="s">
        <v>10</v>
      </c>
      <c r="D68" s="22">
        <v>45.8</v>
      </c>
      <c r="E68" s="30"/>
      <c r="F68" s="30"/>
      <c r="G68" s="16"/>
      <c r="H68" s="26"/>
      <c r="I68" s="26"/>
      <c r="J68" s="16"/>
      <c r="K68" s="30"/>
      <c r="L68" s="30"/>
      <c r="M68" s="16"/>
      <c r="N68" s="26"/>
      <c r="O68" s="26"/>
      <c r="P68" s="16"/>
      <c r="Q68" s="13" t="s">
        <v>11</v>
      </c>
      <c r="R68" s="13" t="s">
        <v>209</v>
      </c>
      <c r="S68" s="14">
        <f>Q68/R68*100</f>
        <v>46.764570904084444</v>
      </c>
      <c r="T68" s="29"/>
      <c r="U68" s="29"/>
      <c r="V68" s="14"/>
      <c r="X68" s="29"/>
      <c r="Y68" s="14"/>
      <c r="Z68" s="29"/>
      <c r="AA68" s="29"/>
      <c r="AB68" s="18"/>
      <c r="AC68" s="13"/>
      <c r="AD68" s="13"/>
      <c r="AE68" s="18"/>
      <c r="AF68" s="29"/>
      <c r="AG68" s="29"/>
      <c r="AH68" s="18"/>
      <c r="AI68" s="25">
        <v>0.020462962962962964</v>
      </c>
      <c r="AJ68" s="25">
        <v>0.03857638888888889</v>
      </c>
      <c r="AK68" s="14">
        <f>AI68/AJ68*100</f>
        <v>53.04530453045305</v>
      </c>
      <c r="AL68" s="26"/>
      <c r="AM68" s="26"/>
      <c r="AN68" s="17"/>
      <c r="AO68" s="15">
        <v>0.02480324074074074</v>
      </c>
      <c r="AP68" s="15">
        <v>0.07101851851851852</v>
      </c>
      <c r="AQ68" s="16">
        <f>AO68/AP68*110</f>
        <v>38.41753585397653</v>
      </c>
      <c r="AR68" s="14">
        <f>AK68+AH68+AB68+AQ68+S68+AN68</f>
        <v>138.22741128851402</v>
      </c>
      <c r="AS68" s="14">
        <f>D68+AR68</f>
        <v>184.02741128851403</v>
      </c>
    </row>
  </sheetData>
  <sheetProtection selectLockedCells="1" selectUnlockedCells="1"/>
  <mergeCells count="19">
    <mergeCell ref="A1:A2"/>
    <mergeCell ref="B1:B2"/>
    <mergeCell ref="C1:C2"/>
    <mergeCell ref="D1:D2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AO1:AQ1"/>
    <mergeCell ref="AR1:AR2"/>
    <mergeCell ref="AS1:AS2"/>
  </mergeCells>
  <printOptions/>
  <pageMargins left="0.7875" right="0.7875" top="0.19791666666666666" bottom="0.21805555555555556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 </cp:lastModifiedBy>
  <dcterms:created xsi:type="dcterms:W3CDTF">2022-04-04T12:30:35Z</dcterms:created>
  <dcterms:modified xsi:type="dcterms:W3CDTF">2022-07-16T05:43:44Z</dcterms:modified>
  <cp:category/>
  <cp:version/>
  <cp:contentType/>
  <cp:contentStatus/>
  <cp:revision>16</cp:revision>
</cp:coreProperties>
</file>